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研究生学位论文推荐情况汇总表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<sst xmlns="http://schemas.openxmlformats.org/spreadsheetml/2006/main" count="466" uniqueCount="236">
  <si>
    <t>华南农业大学</t>
  </si>
  <si>
    <t>2024年植物保护学院优秀研究生学位论文推荐公示表</t>
  </si>
  <si>
    <t>序号</t>
  </si>
  <si>
    <t>学位学院</t>
  </si>
  <si>
    <t>学位类别</t>
  </si>
  <si>
    <t>获学位年月</t>
  </si>
  <si>
    <t>学号</t>
  </si>
  <si>
    <t>研究生姓名</t>
  </si>
  <si>
    <t>导师姓名</t>
  </si>
  <si>
    <t>专业或专业学位类别（领域）</t>
  </si>
  <si>
    <t>学位论文题目</t>
  </si>
  <si>
    <t>在读期间及获学位一年内的学位论文成果：成果类型+成果等级（不同等级用逗号分隔，不同类型用分号分隔；非排名第一的须注明：本人排名/总人数)</t>
  </si>
  <si>
    <t>最具代表性学位论文成果：成果类型+成果等级</t>
  </si>
  <si>
    <t>评审成绩</t>
  </si>
  <si>
    <t>答辩成绩</t>
  </si>
  <si>
    <t>票数</t>
  </si>
  <si>
    <t>植物保护学院</t>
  </si>
  <si>
    <t>学博</t>
  </si>
  <si>
    <t>2023年12月</t>
  </si>
  <si>
    <t>20201021003</t>
  </si>
  <si>
    <t>李雯</t>
  </si>
  <si>
    <t>姜子德</t>
  </si>
  <si>
    <t>植物病理学</t>
  </si>
  <si>
    <t>荔枝霜疫霉果胶裂解酶的功能及其与植物免疫互作的研究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</si>
  <si>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T2(</t>
    </r>
    <r>
      <rPr>
        <sz val="10"/>
        <color rgb="FF000000"/>
        <rFont val="宋体"/>
        <charset val="134"/>
      </rPr>
      <t>综合性期刊一区</t>
    </r>
    <r>
      <rPr>
        <sz val="10"/>
        <color rgb="FF000000"/>
        <rFont val="Calibri"/>
        <charset val="134"/>
      </rPr>
      <t>:16.1)               T2(</t>
    </r>
    <r>
      <rPr>
        <sz val="10"/>
        <color rgb="FF000000"/>
        <rFont val="宋体"/>
        <charset val="134"/>
      </rPr>
      <t>生物学一区</t>
    </r>
    <r>
      <rPr>
        <sz val="10"/>
        <color rgb="FF000000"/>
        <rFont val="Calibri"/>
        <charset val="134"/>
      </rPr>
      <t>:10.2)</t>
    </r>
  </si>
  <si>
    <r>
      <rPr>
        <sz val="10"/>
        <color rgb="FF000000"/>
        <rFont val="宋体"/>
        <charset val="134"/>
      </rPr>
      <t>论文：</t>
    </r>
    <r>
      <rPr>
        <sz val="10"/>
        <color rgb="FF000000"/>
        <rFont val="Calibri"/>
        <charset val="134"/>
      </rPr>
      <t>2T2</t>
    </r>
  </si>
  <si>
    <t>AAA</t>
  </si>
  <si>
    <t>优秀</t>
  </si>
  <si>
    <t>2024年6月</t>
  </si>
  <si>
    <t>20211022006</t>
  </si>
  <si>
    <t>曾甜</t>
  </si>
  <si>
    <t>许益镌</t>
  </si>
  <si>
    <t>农业昆虫与害虫防治</t>
  </si>
  <si>
    <t>肠道共生菌增强桔小实蝇杀虫剂抗性的分子机制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</si>
  <si>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A</t>
    </r>
    <r>
      <rPr>
        <sz val="10"/>
        <color rgb="FF000000"/>
        <rFont val="宋体"/>
        <charset val="134"/>
      </rPr>
      <t>（生物学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宋体"/>
        <charset val="134"/>
      </rPr>
      <t>区</t>
    </r>
    <r>
      <rPr>
        <sz val="10"/>
        <color rgb="FF000000"/>
        <rFont val="Calibri"/>
        <charset val="134"/>
      </rPr>
      <t>:6.2</t>
    </r>
    <r>
      <rPr>
        <sz val="10"/>
        <color rgb="FF000000"/>
        <rFont val="宋体"/>
        <charset val="134"/>
      </rPr>
      <t xml:space="preserve">）            </t>
    </r>
    <r>
      <rPr>
        <sz val="10"/>
        <color rgb="FF000000"/>
        <rFont val="Calibri"/>
        <charset val="134"/>
      </rPr>
      <t>T2</t>
    </r>
    <r>
      <rPr>
        <sz val="10"/>
        <color rgb="FF000000"/>
        <rFont val="宋体"/>
        <charset val="134"/>
      </rPr>
      <t>（环境科学与生态学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区</t>
    </r>
    <r>
      <rPr>
        <sz val="10"/>
        <color rgb="FF000000"/>
        <rFont val="Calibri"/>
        <charset val="134"/>
      </rPr>
      <t>:12.3</t>
    </r>
    <r>
      <rPr>
        <sz val="10"/>
        <color rgb="FF000000"/>
        <rFont val="宋体"/>
        <charset val="134"/>
      </rPr>
      <t>）</t>
    </r>
  </si>
  <si>
    <t>论文：1T2</t>
  </si>
  <si>
    <t>20211047006</t>
  </si>
  <si>
    <t>黄耀华</t>
  </si>
  <si>
    <t>陈少华</t>
  </si>
  <si>
    <t>微生物学</t>
  </si>
  <si>
    <t>红球菌降解苯氧羧酸类除草剂的分子机制研究</t>
  </si>
  <si>
    <r>
      <rPr>
        <sz val="10"/>
        <color rgb="FF000000"/>
        <rFont val="宋体"/>
        <charset val="134"/>
      </rPr>
      <t>学术论文:</t>
    </r>
    <r>
      <rPr>
        <sz val="10"/>
        <color rgb="FF000000"/>
        <rFont val="Calibri"/>
        <charset val="134"/>
      </rPr>
      <t>A</t>
    </r>
    <r>
      <rPr>
        <sz val="10"/>
        <color rgb="FF000000"/>
        <rFont val="宋体"/>
        <charset val="134"/>
      </rPr>
      <t>（环境科学与生态学二区：</t>
    </r>
    <r>
      <rPr>
        <sz val="10"/>
        <color rgb="FF000000"/>
        <rFont val="Calibri"/>
        <charset val="134"/>
      </rPr>
      <t>8.2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 xml:space="preserve">
T2</t>
    </r>
    <r>
      <rPr>
        <sz val="10"/>
        <color rgb="FF000000"/>
        <rFont val="宋体"/>
        <charset val="134"/>
      </rPr>
      <t>（工程技术一区：</t>
    </r>
    <r>
      <rPr>
        <sz val="10"/>
        <color rgb="FF000000"/>
        <rFont val="Calibri"/>
        <charset val="134"/>
      </rPr>
      <t>13.2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知识产权：</t>
    </r>
    <r>
      <rPr>
        <sz val="10"/>
        <color rgb="FF000000"/>
        <rFont val="Calibri"/>
        <charset val="134"/>
      </rPr>
      <t>A3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Calibri"/>
        <charset val="134"/>
      </rPr>
      <t>2/7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 xml:space="preserve">
A3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Calibri"/>
        <charset val="134"/>
      </rPr>
      <t>2/7</t>
    </r>
    <r>
      <rPr>
        <sz val="10"/>
        <color rgb="FF000000"/>
        <rFont val="宋体"/>
        <charset val="134"/>
      </rPr>
      <t xml:space="preserve">）                             </t>
    </r>
    <r>
      <rPr>
        <sz val="10"/>
        <color rgb="FF000000"/>
        <rFont val="Calibri"/>
        <charset val="134"/>
      </rPr>
      <t>A3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Calibri"/>
        <charset val="134"/>
      </rPr>
      <t>2/6</t>
    </r>
    <r>
      <rPr>
        <sz val="10"/>
        <color rgb="FF000000"/>
        <rFont val="宋体"/>
        <charset val="134"/>
      </rPr>
      <t>）</t>
    </r>
  </si>
  <si>
    <t>ABB</t>
  </si>
  <si>
    <t>2023年6月</t>
  </si>
  <si>
    <t>20181021005</t>
  </si>
  <si>
    <t>李鹏</t>
  </si>
  <si>
    <t>荔枝霜疫霉RXLR效应分子PlAvh202与PlAvh222的功能及作用机制研究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</si>
  <si>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T2(</t>
    </r>
    <r>
      <rPr>
        <sz val="10"/>
        <color rgb="FF000000"/>
        <rFont val="宋体"/>
        <charset val="134"/>
      </rPr>
      <t>生物学一区</t>
    </r>
    <r>
      <rPr>
        <sz val="10"/>
        <color rgb="FF000000"/>
        <rFont val="Calibri"/>
        <charset val="134"/>
      </rPr>
      <t>:7.6).
C</t>
    </r>
    <r>
      <rPr>
        <sz val="10"/>
        <color rgb="FF000000"/>
        <rFont val="宋体"/>
        <charset val="134"/>
      </rPr>
      <t>类</t>
    </r>
    <r>
      <rPr>
        <sz val="10"/>
        <color rgb="FF000000"/>
        <rFont val="Calibri"/>
        <charset val="134"/>
      </rPr>
      <t>(</t>
    </r>
    <r>
      <rPr>
        <sz val="10"/>
        <color rgb="FF000000"/>
        <rFont val="宋体"/>
        <charset val="134"/>
      </rPr>
      <t>北大核心</t>
    </r>
    <r>
      <rPr>
        <sz val="10"/>
        <color rgb="FF000000"/>
        <rFont val="Calibri"/>
        <charset val="134"/>
      </rPr>
      <t>)</t>
    </r>
  </si>
  <si>
    <t>2023年9月</t>
  </si>
  <si>
    <t>20181023003</t>
  </si>
  <si>
    <t>孙智鹏</t>
  </si>
  <si>
    <t>钟国华</t>
  </si>
  <si>
    <t>农药学</t>
  </si>
  <si>
    <t>基于单细胞组学研究雌性果蝇GSC特异基因及eggplant功能分析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</si>
  <si>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T2</t>
    </r>
    <r>
      <rPr>
        <sz val="10"/>
        <color rgb="FF000000"/>
        <rFont val="宋体"/>
        <charset val="134"/>
      </rPr>
      <t>（生物学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区，</t>
    </r>
    <r>
      <rPr>
        <sz val="10"/>
        <color rgb="FF000000"/>
        <rFont val="Calibri"/>
        <charset val="134"/>
      </rPr>
      <t>8.3</t>
    </r>
    <r>
      <rPr>
        <sz val="10"/>
        <color rgb="FF000000"/>
        <rFont val="宋体"/>
        <charset val="134"/>
      </rPr>
      <t>）</t>
    </r>
  </si>
  <si>
    <t>AAB</t>
  </si>
  <si>
    <t>20191023002</t>
  </si>
  <si>
    <t>卢琪琪</t>
  </si>
  <si>
    <t>枯草芽孢杆菌通过群体感应调控菊酯类农药降解的分子机制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</si>
  <si>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T2 (</t>
    </r>
    <r>
      <rPr>
        <sz val="10"/>
        <color rgb="FF000000"/>
        <rFont val="宋体"/>
        <charset val="134"/>
      </rPr>
      <t>环境科学与生态学一区，</t>
    </r>
    <r>
      <rPr>
        <sz val="10"/>
        <color rgb="FF000000"/>
        <rFont val="Calibri"/>
        <charset val="134"/>
      </rPr>
      <t>11.9)
A</t>
    </r>
    <r>
      <rPr>
        <sz val="10"/>
        <color rgb="FF000000"/>
        <rFont val="宋体"/>
        <charset val="134"/>
      </rPr>
      <t>（食品科学，无影响因子）</t>
    </r>
  </si>
  <si>
    <t>学硕</t>
  </si>
  <si>
    <t>20212023001</t>
  </si>
  <si>
    <t>陈慧雅</t>
  </si>
  <si>
    <t>张志祥</t>
  </si>
  <si>
    <t>靶向纳米农药对草地贪夜蛾的杀虫活性研究及其安全性评估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</si>
  <si>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T2(</t>
    </r>
    <r>
      <rPr>
        <sz val="10"/>
        <color rgb="FF000000"/>
        <rFont val="宋体"/>
        <charset val="134"/>
      </rPr>
      <t>工程技术一区</t>
    </r>
    <r>
      <rPr>
        <sz val="10"/>
        <color rgb="FF000000"/>
        <rFont val="Calibri"/>
        <charset val="134"/>
      </rPr>
      <t>:13.2
T2(</t>
    </r>
    <r>
      <rPr>
        <sz val="10"/>
        <color rgb="FF000000"/>
        <rFont val="宋体"/>
        <charset val="134"/>
      </rPr>
      <t>环境科学与生态学一区</t>
    </r>
    <r>
      <rPr>
        <sz val="10"/>
        <color rgb="FF000000"/>
        <rFont val="Calibri"/>
        <charset val="134"/>
      </rPr>
      <t>:8.6)                           A(</t>
    </r>
    <r>
      <rPr>
        <sz val="10"/>
        <color rgb="FF000000"/>
        <rFont val="宋体"/>
        <charset val="134"/>
      </rPr>
      <t>材料科学二区</t>
    </r>
    <r>
      <rPr>
        <sz val="10"/>
        <color rgb="FF000000"/>
        <rFont val="Calibri"/>
        <charset val="134"/>
      </rPr>
      <t>:8.7)</t>
    </r>
  </si>
  <si>
    <t>AA</t>
  </si>
  <si>
    <t>20202023017</t>
  </si>
  <si>
    <t>位俊杰</t>
  </si>
  <si>
    <t>赵晨</t>
  </si>
  <si>
    <t>新型氟磺酰类、环磺酰胺类衍生物的合成及农药活性研究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</si>
  <si>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T2</t>
    </r>
    <r>
      <rPr>
        <sz val="10"/>
        <color rgb="FF000000"/>
        <rFont val="宋体"/>
        <charset val="134"/>
      </rPr>
      <t>（农林科学一区：</t>
    </r>
    <r>
      <rPr>
        <sz val="10"/>
        <color rgb="FF000000"/>
        <rFont val="Calibri"/>
        <charset val="134"/>
      </rPr>
      <t>6.0</t>
    </r>
    <r>
      <rPr>
        <sz val="10"/>
        <color rgb="FF000000"/>
        <rFont val="宋体"/>
        <charset val="134"/>
      </rPr>
      <t>）</t>
    </r>
  </si>
  <si>
    <t>20212022006</t>
  </si>
  <si>
    <t>李佳云</t>
  </si>
  <si>
    <t>岑伊静</t>
  </si>
  <si>
    <t>黄龙病菌通过脂动激素及其受体提高柑橘木虱生殖力的分子机制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</si>
  <si>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T2</t>
    </r>
    <r>
      <rPr>
        <sz val="10"/>
        <color rgb="FF000000"/>
        <rFont val="宋体"/>
        <charset val="134"/>
      </rPr>
      <t>（生物学一区：</t>
    </r>
    <r>
      <rPr>
        <sz val="10"/>
        <color rgb="FF000000"/>
        <rFont val="Calibri"/>
        <charset val="134"/>
      </rPr>
      <t>7.2</t>
    </r>
    <r>
      <rPr>
        <sz val="10"/>
        <color rgb="FF000000"/>
        <rFont val="宋体"/>
        <charset val="134"/>
      </rPr>
      <t>）</t>
    </r>
  </si>
  <si>
    <t>AB</t>
  </si>
  <si>
    <t>20202023011</t>
  </si>
  <si>
    <t>刘美晨</t>
  </si>
  <si>
    <t>徐汉虹</t>
  </si>
  <si>
    <t>红火蚁信息素引诱饵剂的研究与应用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</si>
  <si>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A</t>
    </r>
    <r>
      <rPr>
        <sz val="10"/>
        <color rgb="FF000000"/>
        <rFont val="宋体"/>
        <charset val="134"/>
      </rPr>
      <t>（医学二区：</t>
    </r>
    <r>
      <rPr>
        <sz val="10"/>
        <color rgb="FF000000"/>
        <rFont val="Calibri"/>
        <charset val="134"/>
      </rPr>
      <t>5.1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</si>
  <si>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论文：</t>
    </r>
    <r>
      <rPr>
        <sz val="10"/>
        <color rgb="FF000000"/>
        <rFont val="Calibri"/>
        <charset val="134"/>
      </rPr>
      <t>1A</t>
    </r>
  </si>
  <si>
    <t>20212022015</t>
  </si>
  <si>
    <t>吴洪鑫</t>
  </si>
  <si>
    <t>金丰良</t>
  </si>
  <si>
    <t>红火蚁感染绿僵菌转录组学分析及SiGNBP1基因功能研究</t>
  </si>
  <si>
    <r>
      <t>学术论文：</t>
    </r>
    <r>
      <rPr>
        <sz val="10"/>
        <color rgb="FF000000"/>
        <rFont val="Calibri"/>
        <charset val="134"/>
      </rPr>
      <t>A</t>
    </r>
    <r>
      <rPr>
        <sz val="10"/>
        <color rgb="FF000000"/>
        <rFont val="宋体"/>
        <charset val="134"/>
      </rPr>
      <t>（农林科学二区，</t>
    </r>
    <r>
      <rPr>
        <sz val="10"/>
        <color rgb="FF000000"/>
        <rFont val="Calibri"/>
        <charset val="134"/>
      </rPr>
      <t>2.9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 xml:space="preserve">
A</t>
    </r>
    <r>
      <rPr>
        <sz val="10"/>
        <color rgb="FF000000"/>
        <rFont val="宋体"/>
        <charset val="134"/>
      </rPr>
      <t>（生物学二区，</t>
    </r>
    <r>
      <rPr>
        <sz val="10"/>
        <color rgb="FF000000"/>
        <rFont val="Calibri"/>
        <charset val="134"/>
      </rPr>
      <t>5.6</t>
    </r>
    <r>
      <rPr>
        <sz val="10"/>
        <color rgb="FF000000"/>
        <rFont val="宋体"/>
        <charset val="134"/>
      </rPr>
      <t>）（2/10）</t>
    </r>
  </si>
  <si>
    <r>
      <rPr>
        <sz val="10"/>
        <color rgb="FF000000"/>
        <rFont val="宋体"/>
        <charset val="134"/>
      </rPr>
      <t>论文：2</t>
    </r>
    <r>
      <rPr>
        <sz val="10"/>
        <color rgb="FF000000"/>
        <rFont val="Calibri"/>
        <charset val="134"/>
      </rPr>
      <t>A</t>
    </r>
  </si>
  <si>
    <t>专硕</t>
  </si>
  <si>
    <t>杨丽莹</t>
  </si>
  <si>
    <t>资源利用与植物保护</t>
  </si>
  <si>
    <t>生物炭固定化降解菌剂的制备及其对土壤百菌清的去除作用</t>
  </si>
  <si>
    <t>学术论文：T2（化学工程1区，13.2）</t>
  </si>
  <si>
    <t>20213138134</t>
  </si>
  <si>
    <t>白卫辉</t>
  </si>
  <si>
    <t>王磊</t>
  </si>
  <si>
    <t>黑褐举腹蚁防御物质解析及其对红火蚁的作用机制研究</t>
  </si>
  <si>
    <r>
      <rPr>
        <sz val="10"/>
        <color rgb="FF000000"/>
        <rFont val="宋体"/>
        <charset val="134"/>
      </rPr>
      <t>知识产权：</t>
    </r>
    <r>
      <rPr>
        <sz val="10"/>
        <color rgb="FF000000"/>
        <rFont val="Calibri"/>
        <charset val="134"/>
      </rPr>
      <t>A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Calibri"/>
        <charset val="134"/>
      </rPr>
      <t>3/5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>.
A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Calibri"/>
        <charset val="134"/>
      </rPr>
      <t>3/5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C</t>
    </r>
    <r>
      <rPr>
        <sz val="10"/>
        <color rgb="FF000000"/>
        <rFont val="宋体"/>
        <charset val="134"/>
      </rPr>
      <t>（环境昆虫学报，无影响因子）</t>
    </r>
    <r>
      <rPr>
        <sz val="10"/>
        <color rgb="FF000000"/>
        <rFont val="Calibri"/>
        <charset val="134"/>
      </rPr>
      <t xml:space="preserve">
A</t>
    </r>
    <r>
      <rPr>
        <sz val="10"/>
        <color rgb="FF000000"/>
        <rFont val="宋体"/>
        <charset val="134"/>
      </rPr>
      <t>（农林科学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宋体"/>
        <charset val="134"/>
      </rPr>
      <t>区：</t>
    </r>
    <r>
      <rPr>
        <sz val="10"/>
        <color rgb="FF000000"/>
        <rFont val="Calibri"/>
        <charset val="134"/>
      </rPr>
      <t>2.9</t>
    </r>
    <r>
      <rPr>
        <sz val="10"/>
        <color rgb="FF000000"/>
        <rFont val="宋体"/>
        <charset val="134"/>
      </rPr>
      <t>）</t>
    </r>
  </si>
  <si>
    <t>20213138233</t>
  </si>
  <si>
    <t>杨正义</t>
  </si>
  <si>
    <t>刘婕</t>
  </si>
  <si>
    <t>降解菌生物膜eDNA促进土壤中克百威降解的作用机制</t>
  </si>
  <si>
    <r>
      <t xml:space="preserve">
</t>
    </r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T2</t>
    </r>
    <r>
      <rPr>
        <sz val="10"/>
        <color rgb="FF000000"/>
        <rFont val="宋体"/>
        <charset val="134"/>
      </rPr>
      <t>（环境科学与生态学一区，</t>
    </r>
    <r>
      <rPr>
        <sz val="10"/>
        <color rgb="FF000000"/>
        <rFont val="Calibri"/>
        <charset val="134"/>
      </rPr>
      <t>9.6</t>
    </r>
    <r>
      <rPr>
        <sz val="10"/>
        <color rgb="FF000000"/>
        <rFont val="宋体"/>
        <charset val="134"/>
      </rPr>
      <t>）（</t>
    </r>
    <r>
      <rPr>
        <sz val="10"/>
        <color rgb="FF000000"/>
        <rFont val="Calibri"/>
        <charset val="134"/>
      </rPr>
      <t>2/5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 xml:space="preserve">                                                                         </t>
    </r>
    <r>
      <rPr>
        <sz val="10"/>
        <color rgb="FF000000"/>
        <rFont val="宋体"/>
        <charset val="134"/>
      </rPr>
      <t xml:space="preserve"> C（北大核心，无影响因子）      </t>
    </r>
  </si>
  <si>
    <t>20213138138</t>
  </si>
  <si>
    <t>陈华丽</t>
  </si>
  <si>
    <t>戴伟君</t>
  </si>
  <si>
    <t>铜绿假单胞菌RpoA突变体的功能研究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</si>
  <si>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A</t>
    </r>
    <r>
      <rPr>
        <sz val="10"/>
        <color rgb="FF000000"/>
        <rFont val="宋体"/>
        <charset val="134"/>
      </rPr>
      <t>（医学二区：</t>
    </r>
    <r>
      <rPr>
        <sz val="10"/>
        <color rgb="FF000000"/>
        <rFont val="Calibri"/>
        <charset val="134"/>
      </rPr>
      <t>4.6</t>
    </r>
    <r>
      <rPr>
        <sz val="10"/>
        <color rgb="FF000000"/>
        <rFont val="宋体"/>
        <charset val="134"/>
      </rPr>
      <t>）</t>
    </r>
  </si>
  <si>
    <t>20213138236</t>
  </si>
  <si>
    <t>张彩虹</t>
  </si>
  <si>
    <t>许小霞</t>
  </si>
  <si>
    <t>中国条果蝇属（双翅目：果蝇科）系统分类学研究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</si>
  <si>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B</t>
    </r>
    <r>
      <rPr>
        <sz val="10"/>
        <color rgb="FF000000"/>
        <rFont val="宋体"/>
        <charset val="134"/>
      </rPr>
      <t>（生物学三区：</t>
    </r>
    <r>
      <rPr>
        <sz val="10"/>
        <color rgb="FF000000"/>
        <rFont val="Calibri"/>
        <charset val="134"/>
      </rPr>
      <t>3.9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</si>
  <si>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论文：</t>
    </r>
    <r>
      <rPr>
        <sz val="10"/>
        <color rgb="FF000000"/>
        <rFont val="Calibri"/>
        <charset val="134"/>
      </rPr>
      <t>1B</t>
    </r>
  </si>
  <si>
    <t>成果名称</t>
  </si>
  <si>
    <t>本人排名</t>
  </si>
  <si>
    <t>发表刊物及影响因子</t>
  </si>
  <si>
    <t>分数</t>
  </si>
  <si>
    <t>Peronophythora litchii RXLR effector P. litchii avirulence homolog 202 destabilizes a host ethylene biosynthesis enzyme</t>
  </si>
  <si>
    <t>Plant Physiology,7.6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</si>
  <si>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Peronophythora litchii RXLR effector P. litchii avirulence homolog 202 destabilizes a host ethylene biosynthesis enzyme,T2(</t>
    </r>
    <r>
      <rPr>
        <sz val="10"/>
        <color rgb="FF000000"/>
        <rFont val="宋体"/>
        <charset val="134"/>
      </rPr>
      <t>生物学一区</t>
    </r>
    <r>
      <rPr>
        <sz val="10"/>
        <color rgb="FF000000"/>
        <rFont val="Calibri"/>
        <charset val="134"/>
      </rPr>
      <t xml:space="preserve">:7.6),1,2023-09-13.
</t>
    </r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RXLR</t>
    </r>
    <r>
      <rPr>
        <sz val="10"/>
        <color rgb="FF000000"/>
        <rFont val="宋体"/>
        <charset val="134"/>
      </rPr>
      <t>效应分子抑制植物免疫机制研究进展</t>
    </r>
    <r>
      <rPr>
        <sz val="10"/>
        <color rgb="FF000000"/>
        <rFont val="Calibri"/>
        <charset val="134"/>
      </rPr>
      <t>,C</t>
    </r>
    <r>
      <rPr>
        <sz val="10"/>
        <color rgb="FF000000"/>
        <rFont val="宋体"/>
        <charset val="134"/>
      </rPr>
      <t>类</t>
    </r>
    <r>
      <rPr>
        <sz val="10"/>
        <color rgb="FF000000"/>
        <rFont val="Calibri"/>
        <charset val="134"/>
      </rPr>
      <t>(</t>
    </r>
    <r>
      <rPr>
        <sz val="10"/>
        <color rgb="FF000000"/>
        <rFont val="宋体"/>
        <charset val="134"/>
      </rPr>
      <t>北大核心</t>
    </r>
    <r>
      <rPr>
        <sz val="10"/>
        <color rgb="FF000000"/>
        <rFont val="Calibri"/>
        <charset val="134"/>
      </rPr>
      <t>),1,2023-01-01.</t>
    </r>
  </si>
  <si>
    <t>学术论文.Peronophythora litchii RXLR effector P. litchii avirulence homolog 202 destabilizes a host ethylene biosynthesis enzyme,T2(生物学一区:7.6),1,2023-09-13.
学术论文.RXLR效应分子抑制植物免疫机制研究进展,C类(北大核心),1,2023-01-01.</t>
  </si>
  <si>
    <t>RXLR效应分子抑制植物免疫机制研究进展</t>
  </si>
  <si>
    <t>菌物学报</t>
  </si>
  <si>
    <t>Single cell RNA sequencing identifies eggplant as a regulator of germ cell development in Drosophila</t>
  </si>
  <si>
    <t>EMBO Reports,8.3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</si>
  <si>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Single cell RNA sequencing identifies eggplant as a regulator of germ cell development in Drosophila,T2</t>
    </r>
    <r>
      <rPr>
        <sz val="10"/>
        <color rgb="FF000000"/>
        <rFont val="宋体"/>
        <charset val="134"/>
      </rPr>
      <t>（生物学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区，</t>
    </r>
    <r>
      <rPr>
        <sz val="10"/>
        <color rgb="FF000000"/>
        <rFont val="Calibri"/>
        <charset val="134"/>
      </rPr>
      <t>8.3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>,1,2023-01-01.</t>
    </r>
  </si>
  <si>
    <t>学术论文.Single cell RNA sequencing identifies eggplant as a regulator of germ cell development in Drosophila,T2（生物学1区，8.3）,1,2023-01-01.</t>
  </si>
  <si>
    <t>93</t>
  </si>
  <si>
    <t>Quorum sensing system effectively enhances DegU-mediated degradation of pyrethroids by Bacillus subtilis</t>
  </si>
  <si>
    <t>Journal of Hazardous Materials,11.9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</si>
  <si>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Quorum sensing system effectively enhances DegU-mediated degradation of pyrethroids by Bacillus subtilis,T2 (</t>
    </r>
    <r>
      <rPr>
        <sz val="10"/>
        <color rgb="FF000000"/>
        <rFont val="宋体"/>
        <charset val="134"/>
      </rPr>
      <t>环境科学与生态学一区，</t>
    </r>
    <r>
      <rPr>
        <sz val="10"/>
        <color rgb="FF000000"/>
        <rFont val="Calibri"/>
        <charset val="134"/>
      </rPr>
      <t xml:space="preserve">11.9),1,2023-08-05.
</t>
    </r>
    <r>
      <rPr>
        <sz val="10"/>
        <color rgb="FF000000"/>
        <rFont val="宋体"/>
        <charset val="134"/>
      </rPr>
      <t>学术论文：阿维菌素和高效氯氰菊酯在火龙果中的残留及消解动态</t>
    </r>
    <r>
      <rPr>
        <sz val="10"/>
        <color rgb="FF000000"/>
        <rFont val="Calibri"/>
        <charset val="134"/>
      </rPr>
      <t>,A-1,1,2019-12-25.</t>
    </r>
  </si>
  <si>
    <t>学术论文.Quorum sensing system effectively enhances DegU-mediated degradation of pyrethroids by Bacillus subtilis,T2 (环境科学与生态学一区，11.9),1,2023-08-05.
学术论文.阿维菌素和高效氯氰菊酯在火龙果中的残留及消解动态,A-1,1,2019-12-25.</t>
  </si>
  <si>
    <t>阿维菌素和高效氯氰菊酯在火龙果中的残留及消解动态</t>
  </si>
  <si>
    <t>食品科学</t>
  </si>
  <si>
    <t>胡明</t>
  </si>
  <si>
    <t>PARSEK MATTHEW ROBERT</t>
  </si>
  <si>
    <t>玉米迪基氏菌重要毒力因子鉴定及腐胺信号调控通路解析</t>
  </si>
  <si>
    <t>Genomic and functional dissections of Dickeya zeae shed light the contribution of Type III secretion system and cell-wall degrading enzymes to host range and virulence</t>
  </si>
  <si>
    <t>Microbiology Spectrum,5.9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</si>
  <si>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Genomic and functional dissections of Dickeya zeae shed light the contribution of Type III secretion system and cell-wall degrading enzymes to host range and virulence,T2</t>
    </r>
    <r>
      <rPr>
        <sz val="10"/>
        <color rgb="FF000000"/>
        <rFont val="宋体"/>
        <charset val="134"/>
      </rPr>
      <t>（生物学一区，</t>
    </r>
    <r>
      <rPr>
        <sz val="10"/>
        <color rgb="FF000000"/>
        <rFont val="Calibri"/>
        <charset val="134"/>
      </rPr>
      <t>5.9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 xml:space="preserve">,1,2022-02-02.
</t>
    </r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Isolation, characterization, and genomic investigation of a phytopathogenic strain of Stenotrophomonas maltophilia,A</t>
    </r>
    <r>
      <rPr>
        <sz val="10"/>
        <color rgb="FF000000"/>
        <rFont val="宋体"/>
        <charset val="134"/>
      </rPr>
      <t>（农林科学二区，</t>
    </r>
    <r>
      <rPr>
        <sz val="10"/>
        <color rgb="FF000000"/>
        <rFont val="Calibri"/>
        <charset val="134"/>
      </rPr>
      <t>4.457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 xml:space="preserve">,1,2021-11-11.
</t>
    </r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Microbial diversity analysis and genome sequencing identify Xanthomonas perforans as the pathogen of bacterial leaf canker of water spinach (Ipomoea aquatic),A</t>
    </r>
    <r>
      <rPr>
        <sz val="10"/>
        <color rgb="FF000000"/>
        <rFont val="宋体"/>
        <charset val="134"/>
      </rPr>
      <t>（生物学二区，</t>
    </r>
    <r>
      <rPr>
        <sz val="10"/>
        <color rgb="FF000000"/>
        <rFont val="Calibri"/>
        <charset val="134"/>
      </rPr>
      <t>6.843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 xml:space="preserve">,1,2021-10-27.
</t>
    </r>
    <r>
      <rPr>
        <sz val="10"/>
        <color rgb="FF000000"/>
        <rFont val="宋体"/>
        <charset val="134"/>
      </rPr>
      <t>知识产权：用于筛选</t>
    </r>
    <r>
      <rPr>
        <sz val="10"/>
        <color rgb="FF000000"/>
        <rFont val="Calibri"/>
        <charset val="134"/>
      </rPr>
      <t xml:space="preserve"> VFM </t>
    </r>
    <r>
      <rPr>
        <sz val="10"/>
        <color rgb="FF000000"/>
        <rFont val="宋体"/>
        <charset val="134"/>
      </rPr>
      <t>群体感应信号淬灭菌和抑制剂的报告系统及其构建方法</t>
    </r>
    <r>
      <rPr>
        <sz val="10"/>
        <color rgb="FF000000"/>
        <rFont val="Calibri"/>
        <charset val="134"/>
      </rPr>
      <t>,A-3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Calibri"/>
        <charset val="134"/>
      </rPr>
      <t>2/5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 xml:space="preserve">,2,2022-11-11.
</t>
    </r>
    <r>
      <rPr>
        <sz val="10"/>
        <color rgb="FF000000"/>
        <rFont val="宋体"/>
        <charset val="134"/>
      </rPr>
      <t>知识产权：水杨酸和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或对羟基苯甲酸在制备预防和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或治疗细菌性软腐病的制剂中的应用</t>
    </r>
    <r>
      <rPr>
        <sz val="10"/>
        <color rgb="FF000000"/>
        <rFont val="Calibri"/>
        <charset val="134"/>
      </rPr>
      <t>,A-3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Calibri"/>
        <charset val="134"/>
      </rPr>
      <t>3/4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>,3,2022-09-23.</t>
    </r>
  </si>
  <si>
    <t>学术论文.Genomic and functional dissections of Dickeya zeae shed light the contribution of Type III secretion system and cell-wall degrading enzymes to host range and virulence,T2（生物学一区，5.9）,1,2022-02-02.
学术论文.Isolation, characterization, and genomic investigation of a phytopathogenic strain of Stenotrophomonas maltophilia,A（农林科学二区，4.457）,1,2021-11-11.
学术论文.Microbial diversity analysis and genome sequencing identify Xanthomonas perforans as the pathogen of bacterial leaf canker of water spinach (Ipomoea aquatic),A（生物学二区，6.843）,1,2021-10-27.
知识产权.用于筛选 VFM 群体感应信号淬灭菌和抑制剂的报告系统及其构建方法,A-3（2/5）,2,2022-11-11.
知识产权.水杨酸和/或对羟基苯甲酸在制备预防和/或治疗细菌性软腐病的制剂中的应用,A-3（3/4）,3,2022-09-23.</t>
  </si>
  <si>
    <t>Isolation, characterization, and genomic investigation of a phytopathogenic strain of Stenotrophomonas maltophilia</t>
  </si>
  <si>
    <t>Phytopathology,4.457</t>
  </si>
  <si>
    <t>Microbial diversity analysis and genome sequencing identify Xanthomonas perforans as the pathogen of bacterial leaf canker of water spinach (Ipomoea aquatic)</t>
  </si>
  <si>
    <t>Frontiers in Microbiology,6.843</t>
  </si>
  <si>
    <t>用于筛选 VFM 群体感应信号淬灭菌和抑制剂的报告系统及其构建方法</t>
  </si>
  <si>
    <t>中国知识产权局</t>
  </si>
  <si>
    <t>水杨酸和/或对羟基苯甲酸在制备预防和/或治疗细菌性软腐病的制剂中的应用</t>
  </si>
  <si>
    <t>A plant cell death-inducing protein from litchi interacts with Peronophythora litchii pectate lyase and enhances plant resistance</t>
  </si>
  <si>
    <t>Nature Commumunications,16.1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</si>
  <si>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A plant cell death-inducing protein from litchi interacts with Peronophythora litchii pectate lyase and enhances plant resistance,T2(</t>
    </r>
    <r>
      <rPr>
        <sz val="10"/>
        <color rgb="FF000000"/>
        <rFont val="宋体"/>
        <charset val="134"/>
      </rPr>
      <t>综合性期刊一区</t>
    </r>
    <r>
      <rPr>
        <sz val="10"/>
        <color rgb="FF000000"/>
        <rFont val="Calibri"/>
        <charset val="134"/>
      </rPr>
      <t xml:space="preserve">:16.1),1,2024-01-02.
</t>
    </r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Litchi aspartic protease LcAP1 enhances plant resistance via suppressing cell death triggered by the pectate lyase PlPeL8 from Peronophythora litchii,T2(</t>
    </r>
    <r>
      <rPr>
        <sz val="10"/>
        <color rgb="FF000000"/>
        <rFont val="宋体"/>
        <charset val="134"/>
      </rPr>
      <t>生物学一区</t>
    </r>
    <r>
      <rPr>
        <sz val="10"/>
        <color rgb="FF000000"/>
        <rFont val="Calibri"/>
        <charset val="134"/>
      </rPr>
      <t>:10.2),1,2024-06-18.</t>
    </r>
  </si>
  <si>
    <t>学术论文.A plant cell death-inducing protein from litchi interacts with Peronophythora litchii pectate lyase and enhances plant resistance,T2(综合性期刊一区:16.1),1,2024-01-02.
学术论文.Litchi aspartic protease LcAP1 enhances plant resistance via suppressing cell death triggered by the pectate lyase PlPeL8 from Peronophythora litchii,T2(生物学一区:10.2),1,2024-06-18.</t>
  </si>
  <si>
    <t>Litchi aspartic protease LcAP1 enhances plant resistance via suppressing cell death triggered by the pectate lyase PlPeL8 from Peronophythora litchii</t>
  </si>
  <si>
    <t>New Phytologist,10.2</t>
  </si>
  <si>
    <t>李欣莲</t>
  </si>
  <si>
    <t>陆永跃</t>
  </si>
  <si>
    <t>脑-直肠轴中节律基因调控实蝇性信息素节律合成机制研究</t>
  </si>
  <si>
    <t>Reproductive behavior of fruit flies: Courtship, mating, and oviposition</t>
  </si>
  <si>
    <t>pest management science,4.4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</si>
  <si>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Reproductive behavior of fruit flies: Courtship, mating, and oviposition,T2</t>
    </r>
    <r>
      <rPr>
        <sz val="10"/>
        <color rgb="FF000000"/>
        <rFont val="宋体"/>
        <charset val="134"/>
      </rPr>
      <t>（农林科学一区</t>
    </r>
    <r>
      <rPr>
        <sz val="10"/>
        <color rgb="FF000000"/>
        <rFont val="Calibri"/>
        <charset val="134"/>
      </rPr>
      <t>TOP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Calibri"/>
        <charset val="134"/>
      </rPr>
      <t>4.4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>,1,2023-10-01.</t>
    </r>
  </si>
  <si>
    <t>学术论文.Reproductive behavior of fruit flies: Courtship, mating, and oviposition,T2（农林科学一区TOP，4.4）,1,2023-10-01.</t>
  </si>
  <si>
    <t>The Intestinal Immune Defense System in Insects</t>
  </si>
  <si>
    <t>International Journal of Molecular,6.2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</si>
  <si>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The Intestinal Immune Defense System in Insects,A</t>
    </r>
    <r>
      <rPr>
        <sz val="10"/>
        <color rgb="FF000000"/>
        <rFont val="宋体"/>
        <charset val="134"/>
      </rPr>
      <t>（生物学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宋体"/>
        <charset val="134"/>
      </rPr>
      <t>区</t>
    </r>
    <r>
      <rPr>
        <sz val="10"/>
        <color rgb="FF000000"/>
        <rFont val="Calibri"/>
        <charset val="134"/>
      </rPr>
      <t>:6.2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 xml:space="preserve">,1,2022-12-01.
</t>
    </r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Lactic acid bacteria modulate the CncC pathway to enhance resistance to β-cypermethrin in the oriental fruit f ly,T2</t>
    </r>
    <r>
      <rPr>
        <sz val="10"/>
        <color rgb="FF000000"/>
        <rFont val="宋体"/>
        <charset val="134"/>
      </rPr>
      <t>（环境科学与生态学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区</t>
    </r>
    <r>
      <rPr>
        <sz val="10"/>
        <color rgb="FF000000"/>
        <rFont val="Calibri"/>
        <charset val="134"/>
      </rPr>
      <t>:12.3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>,1,2024-04-15.</t>
    </r>
  </si>
  <si>
    <t>学术论文.The Intestinal Immune Defense System in Insects,A（生物学2区:6.2）,1,2022-12-01.
学术论文.Lactic acid bacteria modulate the CncC pathway to enhance resistance to β-cypermethrin in the oriental fruit f ly,T2（环境科学与生态学1区:12.3）,1,2024-04-15.</t>
  </si>
  <si>
    <t>Lactic acid bacteria modulate the CncC pathway to enhance resistance to β-cypermethrin in the oriental fruit fly</t>
  </si>
  <si>
    <t>The ISME Journal,12.3</t>
  </si>
  <si>
    <t>Novel mechanism and degradation kinetics of allethrin using Bacillus megaterium strain HLJ7 in contaminated soil/water environments</t>
  </si>
  <si>
    <t>Environmental Research,8.2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</si>
  <si>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Novel mechanism and degradation kinetics of allethrin using Bacillus megaterium strain HLJ7 in contaminated soil/water environments,A</t>
    </r>
    <r>
      <rPr>
        <sz val="10"/>
        <color rgb="FF000000"/>
        <rFont val="宋体"/>
        <charset val="134"/>
      </rPr>
      <t>（环境科学与生态学二区：</t>
    </r>
    <r>
      <rPr>
        <sz val="10"/>
        <color rgb="FF000000"/>
        <rFont val="Calibri"/>
        <charset val="134"/>
      </rPr>
      <t>8.2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 xml:space="preserve">,1,2022-08-08.
</t>
    </r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Efficient biodegradation of multiple pyrethroid pesticides by Rhodococcus pyridinivorans strain Y6 and its degradation mechanism,T2</t>
    </r>
    <r>
      <rPr>
        <sz val="10"/>
        <color rgb="FF000000"/>
        <rFont val="宋体"/>
        <charset val="134"/>
      </rPr>
      <t>（工程技术一区：</t>
    </r>
    <r>
      <rPr>
        <sz val="10"/>
        <color rgb="FF000000"/>
        <rFont val="Calibri"/>
        <charset val="134"/>
      </rPr>
      <t>13.2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 xml:space="preserve">,1,2023-06-01.
</t>
    </r>
    <r>
      <rPr>
        <sz val="10"/>
        <color rgb="FF000000"/>
        <rFont val="宋体"/>
        <charset val="134"/>
      </rPr>
      <t>知识产权：一种戈登氏菌及其应用</t>
    </r>
    <r>
      <rPr>
        <sz val="10"/>
        <color rgb="FF000000"/>
        <rFont val="Calibri"/>
        <charset val="134"/>
      </rPr>
      <t>,A3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Calibri"/>
        <charset val="134"/>
      </rPr>
      <t>2/7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 xml:space="preserve">,2,2023-10-24.
</t>
    </r>
    <r>
      <rPr>
        <sz val="10"/>
        <color rgb="FF000000"/>
        <rFont val="宋体"/>
        <charset val="134"/>
      </rPr>
      <t>知识产权：一种可降解拟除虫菊酯类杀虫剂的嗜吡啶红球菌及其应用</t>
    </r>
    <r>
      <rPr>
        <sz val="10"/>
        <color rgb="FF000000"/>
        <rFont val="Calibri"/>
        <charset val="134"/>
      </rPr>
      <t>,A3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Calibri"/>
        <charset val="134"/>
      </rPr>
      <t>2/7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 xml:space="preserve">,2,2023-06-23.
</t>
    </r>
    <r>
      <rPr>
        <sz val="10"/>
        <color rgb="FF000000"/>
        <rFont val="宋体"/>
        <charset val="134"/>
      </rPr>
      <t>知识产权：一种赤红球菌及其制剂在拟除虫菊酯农药污染修复中的应用</t>
    </r>
    <r>
      <rPr>
        <sz val="10"/>
        <color rgb="FF000000"/>
        <rFont val="Calibri"/>
        <charset val="134"/>
      </rPr>
      <t>,A3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Calibri"/>
        <charset val="134"/>
      </rPr>
      <t>2/6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>,2,2022-07-29.</t>
    </r>
  </si>
  <si>
    <t>学术论文.Novel mechanism and degradation kinetics of allethrin using Bacillus megaterium strain HLJ7 in contaminated soil/water environments,A（环境科学与生态学二区：8.2）,1,2022-08-08.
学术论文.Efficient biodegradation of multiple pyrethroid pesticides by Rhodococcus pyridinivorans strain Y6 and its degradation mechanism,T2（工程技术一区：13.2）,1,2023-06-01.
知识产权.一种戈登氏菌及其应用,A3（2/7）,2,2023-10-24.
知识产权.一种可降解拟除虫菊酯类杀虫剂的嗜吡啶红球菌及其应用,A3（2/7）,2,2023-06-23.
知识产权.一种赤红球菌及其制剂在拟除虫菊酯农药污染修复中的应用,A3（2/6）,2,2022-07-29.</t>
  </si>
  <si>
    <t>Efficient biodegradation of multiple pyrethroid pesticides by Rhodococcus pyridinivorans strain Y6 and its degradation mechanism</t>
  </si>
  <si>
    <t>Chemical Engineering Journal,13.2</t>
  </si>
  <si>
    <t>一种戈登氏菌及其应用,A3（2/7）</t>
  </si>
  <si>
    <t>一种可降解拟除虫菊酯类杀虫剂的嗜吡啶红球菌及其应用</t>
  </si>
  <si>
    <t>一种赤红球菌及其制剂在拟除虫菊酯农药污染修复中的应用</t>
  </si>
  <si>
    <t>A Pyr-loaded polymer microparticle for effectively controlling Solenopsis  invicta (Hymenoptera: Formicidae) in the nest</t>
  </si>
  <si>
    <t>Colloids and Surfaces B: Biointerfaces，5.1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</si>
  <si>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A Pyr-loaded polymer microparticle for effectively controlling Solenopsis  invicta (Hymenoptera: Formicidae) in the nest,A</t>
    </r>
    <r>
      <rPr>
        <sz val="10"/>
        <color rgb="FF000000"/>
        <rFont val="宋体"/>
        <charset val="134"/>
      </rPr>
      <t>（医学二区：</t>
    </r>
    <r>
      <rPr>
        <sz val="10"/>
        <color rgb="FF000000"/>
        <rFont val="Calibri"/>
        <charset val="134"/>
      </rPr>
      <t>5.1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>,1,2023-11-30.</t>
    </r>
  </si>
  <si>
    <t>学术论文.A Pyr-loaded polymer microparticle for effectively controlling Solenopsis  invicta (Hymenoptera: Formicidae) in the nest,A（医学二区：5.1）,1,2023-11-30.</t>
  </si>
  <si>
    <t>Discovery of Arylfluorosulfates as Novel Fungicidal Agents against Plant Pathogens</t>
  </si>
  <si>
    <t>Journal of Agricultural and Food Chemistry,6.0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</si>
  <si>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Discovery of Arylfluorosulfates as Novel Fungicidal Agents against Plant Pathogens,T2</t>
    </r>
    <r>
      <rPr>
        <sz val="10"/>
        <color rgb="FF000000"/>
        <rFont val="宋体"/>
        <charset val="134"/>
      </rPr>
      <t>（农林科学一区：</t>
    </r>
    <r>
      <rPr>
        <sz val="10"/>
        <color rgb="FF000000"/>
        <rFont val="Calibri"/>
        <charset val="134"/>
      </rPr>
      <t>6.0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>,1,2024-02-08.</t>
    </r>
  </si>
  <si>
    <t>学术论文.Discovery of Arylfluorosulfates as Novel Fungicidal Agents against Plant Pathogens,T2（农林科学一区：6.0）,1,2024-02-08.</t>
  </si>
  <si>
    <t>Adipokinetic hormone signaling mediates the enhanced fecundity of Diaphorina citri infected by ‘Candidatus Liberibacter asiaticus’</t>
  </si>
  <si>
    <t>eLife,7.2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</si>
  <si>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Adipokinetic hormone signaling mediates the enhanced fecundity of Diaphorina citri infected by ‘Candidatus Liberibacter asiaticus’,T2</t>
    </r>
    <r>
      <rPr>
        <sz val="10"/>
        <color rgb="FF000000"/>
        <rFont val="宋体"/>
        <charset val="134"/>
      </rPr>
      <t>（生物学一区：</t>
    </r>
    <r>
      <rPr>
        <sz val="10"/>
        <color rgb="FF000000"/>
        <rFont val="Calibri"/>
        <charset val="134"/>
      </rPr>
      <t>7.2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>,1,2024-07-10.</t>
    </r>
  </si>
  <si>
    <t>学术论文.Adipokinetic hormone signaling mediates the enhanced fecundity of Diaphorina citri infected by ‘Candidatus Liberibacter asiaticus’,T2（生物学一区：7.2）,1,2024-07-10.</t>
  </si>
  <si>
    <t>毛孟飞</t>
  </si>
  <si>
    <t>小火蚁在中国的适生区预测、对蚂蚁多样性的影响及应急防控技术研究</t>
  </si>
  <si>
    <t>Using MaxEnt to predict the potential distribution of the little fire ant (Wasmannia auropunctata) in China</t>
  </si>
  <si>
    <t>Insects,3.1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</si>
  <si>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Using MaxEnt to predict the potential distribution of the little fire ant (Wasmannia auropunctata) in China,A(</t>
    </r>
    <r>
      <rPr>
        <sz val="10"/>
        <color rgb="FF000000"/>
        <rFont val="宋体"/>
        <charset val="134"/>
      </rPr>
      <t>农林科学二区，</t>
    </r>
    <r>
      <rPr>
        <sz val="10"/>
        <color rgb="FF000000"/>
        <rFont val="Calibri"/>
        <charset val="134"/>
      </rPr>
      <t>3.1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>,1,2022-11-01.</t>
    </r>
  </si>
  <si>
    <t>学术论文.Using MaxEnt to predict the potential distribution of the little fire ant (Wasmannia auropunctata) in China,A(农林科学二区，3.1）,1,2022-11-01.</t>
  </si>
  <si>
    <t>Transcriptomic Analysis Reveals the Impact of the Biopesticide Metarhizium anisopliae on the Immune System of Major Workers in Solenopsis invicta</t>
  </si>
  <si>
    <t>Insects,2.9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</si>
  <si>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Transcriptomic Analysis Reveals the Impact of the Biopesticide Metarhizium anisopliae on the Immune System of Major Workers in Solenopsis invicta,A</t>
    </r>
    <r>
      <rPr>
        <sz val="10"/>
        <color rgb="FF000000"/>
        <rFont val="宋体"/>
        <charset val="134"/>
      </rPr>
      <t>类（农林科学二区，</t>
    </r>
    <r>
      <rPr>
        <sz val="10"/>
        <color rgb="FF000000"/>
        <rFont val="Calibri"/>
        <charset val="134"/>
      </rPr>
      <t>2.9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 xml:space="preserve">,1,2023-08-11.
</t>
    </r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Transcriptomic Analysis of Metarhizium anisopliae-Induced Immune-Related Long Non-Coding RNAs in Polymorphic Worker Castes of Solenopsis invicta,A</t>
    </r>
    <r>
      <rPr>
        <sz val="10"/>
        <color rgb="FF000000"/>
        <rFont val="宋体"/>
        <charset val="134"/>
      </rPr>
      <t>类（生物学二区，</t>
    </r>
    <r>
      <rPr>
        <sz val="10"/>
        <color rgb="FF000000"/>
        <rFont val="Calibri"/>
        <charset val="134"/>
      </rPr>
      <t>5.6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>,1,2023-09-12.</t>
    </r>
  </si>
  <si>
    <t>学术论文.Transcriptomic Analysis Reveals the Impact of the Biopesticide Metarhizium anisopliae on the Immune System of Major Workers in Solenopsis invicta,A类（农林科学二区，2.9）,1,2023-08-11.
学术论文.Transcriptomic Analysis of Metarhizium anisopliae-Induced Immune-Related Long Non-Coding RNAs in Polymorphic Worker Castes of Solenopsis invicta,A类（生物学二区，5.6）,1,2023-09-12.</t>
  </si>
  <si>
    <t>Transcriptomic Analysis of Metarhizium anisopliae-Induced Immune-Related Long Non-Coding RNAs in Polymorphic Worker Castes of Solenopsis invicta</t>
  </si>
  <si>
    <t>International Journal of Molecular Seciens,5.6</t>
  </si>
  <si>
    <t>Combined application of surfactants and iron-based metal-organic framework nanoparticles for targeted delivery of insecticides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</si>
  <si>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Combined application of surfactants and iron-based metal-organic framework nanoparticles for targeted delivery of insecticides,T2(</t>
    </r>
    <r>
      <rPr>
        <sz val="10"/>
        <color rgb="FF000000"/>
        <rFont val="宋体"/>
        <charset val="134"/>
      </rPr>
      <t>工程技术一区</t>
    </r>
    <r>
      <rPr>
        <sz val="10"/>
        <color rgb="FF000000"/>
        <rFont val="Calibri"/>
        <charset val="134"/>
      </rPr>
      <t xml:space="preserve">:13.2),1,2024-02-14.
</t>
    </r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Long-term toxic effects of iron-based metal-organic framework nanopesticides on earthworm-soil microorganism interactions in soil environment.,T2(</t>
    </r>
    <r>
      <rPr>
        <sz val="10"/>
        <color rgb="FF000000"/>
        <rFont val="宋体"/>
        <charset val="134"/>
      </rPr>
      <t>环境科学与生态学一区</t>
    </r>
    <r>
      <rPr>
        <sz val="10"/>
        <color rgb="FF000000"/>
        <rFont val="Calibri"/>
        <charset val="134"/>
      </rPr>
      <t xml:space="preserve">:8.6),1,2024-03-20.
</t>
    </r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Enhanced insecticidal activity of chlorfenapyr against Spodoptera frugiperda by reshaping the intestinal microbial community and interfering with the metabolism of iron-based metal-organic frameworks.,A(</t>
    </r>
    <r>
      <rPr>
        <sz val="10"/>
        <color rgb="FF000000"/>
        <rFont val="宋体"/>
        <charset val="134"/>
      </rPr>
      <t>材料科学二区</t>
    </r>
    <r>
      <rPr>
        <sz val="10"/>
        <color rgb="FF000000"/>
        <rFont val="Calibri"/>
        <charset val="134"/>
      </rPr>
      <t>:8.7),1,2023-07-24.</t>
    </r>
  </si>
  <si>
    <t>学术论文.Combined application of surfactants and iron-based metal-organic framework nanoparticles for targeted delivery of insecticides,T2(工程技术一区:13.2),1,2024-02-14.
学术论文.Long-term toxic effects of iron-based metal-organic framework nanopesticides on earthworm-soil microorganism interactions in soil environment.,T2(环境科学与生态学一区:8.6),1,2024-03-20.
学术论文.Enhanced insecticidal activity of chlorfenapyr against Spodoptera frugiperda by reshaping the intestinal microbial community and interfering with the metabolism of iron-based metal-organic frameworks.,A(材料科学二区:8.7),1,2023-07-24.</t>
  </si>
  <si>
    <t>Long-term toxic effects of iron-based metal-organic framework nanopesticides on earthworm-soil microorganism interactions in soil environment</t>
  </si>
  <si>
    <t>Science of the total environment,8.6</t>
  </si>
  <si>
    <t>Enhanced insecticidal activity of chlorfenapyr against Spodoptera frugiperda by reshaping the intestinal microbial community and interfering with the metabolism of iron-based metal-organic frameworks</t>
  </si>
  <si>
    <t>ACS Applied Materials ＆ Interfaces,8.7</t>
  </si>
  <si>
    <t>一种红火蚁驱避剂及其应用</t>
  </si>
  <si>
    <t>国家知识产权局</t>
  </si>
  <si>
    <r>
      <rPr>
        <sz val="10"/>
        <color rgb="FF000000"/>
        <rFont val="宋体"/>
        <charset val="134"/>
      </rPr>
      <t>知识产权：一种红火蚁驱避剂及其应用</t>
    </r>
    <r>
      <rPr>
        <sz val="10"/>
        <color rgb="FF000000"/>
        <rFont val="Calibri"/>
        <charset val="134"/>
      </rPr>
      <t>,A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Calibri"/>
        <charset val="134"/>
      </rPr>
      <t>3/5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 xml:space="preserve">,2,2023-05-31.
</t>
    </r>
    <r>
      <rPr>
        <sz val="10"/>
        <color rgb="FF000000"/>
        <rFont val="宋体"/>
        <charset val="134"/>
      </rPr>
      <t>知识产权：</t>
    </r>
    <r>
      <rPr>
        <sz val="10"/>
        <color rgb="FF000000"/>
        <rFont val="Calibri"/>
        <charset val="134"/>
      </rPr>
      <t>3-</t>
    </r>
    <r>
      <rPr>
        <sz val="10"/>
        <color rgb="FF000000"/>
        <rFont val="宋体"/>
        <charset val="134"/>
      </rPr>
      <t>十五烷基苯酚在驱避红火蚁中的应用</t>
    </r>
    <r>
      <rPr>
        <sz val="10"/>
        <color rgb="FF000000"/>
        <rFont val="Calibri"/>
        <charset val="134"/>
      </rPr>
      <t>,A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Calibri"/>
        <charset val="134"/>
      </rPr>
      <t>3/5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 xml:space="preserve">,3,2023-05-31.
</t>
    </r>
    <r>
      <rPr>
        <sz val="10"/>
        <color rgb="FF000000"/>
        <rFont val="宋体"/>
        <charset val="134"/>
      </rPr>
      <t>学术论文：金龟子绿僵菌</t>
    </r>
    <r>
      <rPr>
        <sz val="10"/>
        <color rgb="FF000000"/>
        <rFont val="Calibri"/>
        <charset val="134"/>
      </rPr>
      <t>CQMa421</t>
    </r>
    <r>
      <rPr>
        <sz val="10"/>
        <color rgb="FF000000"/>
        <rFont val="宋体"/>
        <charset val="134"/>
      </rPr>
      <t>和球孢白僵菌</t>
    </r>
    <r>
      <rPr>
        <sz val="10"/>
        <color rgb="FF000000"/>
        <rFont val="Calibri"/>
        <charset val="134"/>
      </rPr>
      <t>ZJU435</t>
    </r>
    <r>
      <rPr>
        <sz val="10"/>
        <color rgb="FF000000"/>
        <rFont val="宋体"/>
        <charset val="134"/>
      </rPr>
      <t>对红火蚁毒力及聚硅氧烷的增效作用研究</t>
    </r>
    <r>
      <rPr>
        <sz val="10"/>
        <color rgb="FF000000"/>
        <rFont val="Calibri"/>
        <charset val="134"/>
      </rPr>
      <t xml:space="preserve">,C,2,2024-03-15.
</t>
    </r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Preference and Toxicity of Sulfoxaflor, Flupyradifurone, and Triflumezopyrim Bait against the Fire Ant Solenopsis invicta (Hymenoptera: Formicidae) and Their Efficacy under Field Conditions,A</t>
    </r>
    <r>
      <rPr>
        <sz val="10"/>
        <color rgb="FF000000"/>
        <rFont val="宋体"/>
        <charset val="134"/>
      </rPr>
      <t>（农林科学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宋体"/>
        <charset val="134"/>
      </rPr>
      <t>区：</t>
    </r>
    <r>
      <rPr>
        <sz val="10"/>
        <color rgb="FF000000"/>
        <rFont val="Calibri"/>
        <charset val="134"/>
      </rPr>
      <t>2.9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>,5,2024-10-16.</t>
    </r>
  </si>
  <si>
    <t>知识产权.一种红火蚁驱避剂及其应用,A（3/5）,2,2023-05-31.
知识产权.3-十五烷基苯酚在驱避红火蚁中的应用,A（3/5）,3,2023-05-31.
学术论文.金龟子绿僵菌CQMa421和球孢白僵菌ZJU435对红火蚁毒力及聚硅氧烷的增效作用研究,C,2,2024-03-15.
学术论文.Preference and Toxicity of Sulfoxaflor, Flupyradifurone, and Triflumezopyrim Bait against the Fire Ant Solenopsis invicta (Hymenoptera: Formicidae) and Their Efficacy under Field Conditions,A（农林科学2区：2.9）,5,2024-10-16.</t>
  </si>
  <si>
    <t>3-十五烷基苯酚在驱避红火蚁中的应用</t>
  </si>
  <si>
    <t>金龟子绿僵菌CQMa421和球孢白僵菌ZJU435对红火蚁毒力及聚硅氧烷的增效作用研究</t>
  </si>
  <si>
    <t>环境昆虫学报</t>
  </si>
  <si>
    <t>Preference and Toxicity of Sulfoxaflor, Flupyradifurone, and Triflumezopyrim Bait against the Fire Ant Solenopsis invicta (Hymenoptera: Formicidae) and Their Efficacy under Field Conditions</t>
  </si>
  <si>
    <t>Identification of antimicrobial-susceptible Pseudomonas aeruginosa RpoA variant strains through positional conservation pattern</t>
  </si>
  <si>
    <t>Joural of Antimicrobial Chemotherapy,4.6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</si>
  <si>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Identification of antimicrobial-susceptible Pseudomonas aeruginosa RpoA variant strains through positional conservation pattern,A</t>
    </r>
    <r>
      <rPr>
        <sz val="10"/>
        <color rgb="FF000000"/>
        <rFont val="宋体"/>
        <charset val="134"/>
      </rPr>
      <t>（医学二区：</t>
    </r>
    <r>
      <rPr>
        <sz val="10"/>
        <color rgb="FF000000"/>
        <rFont val="Calibri"/>
        <charset val="134"/>
      </rPr>
      <t>4.6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>,1,2024-07-11.</t>
    </r>
  </si>
  <si>
    <t>学术论文.Identification of antimicrobial-susceptible Pseudomonas aeruginosa RpoA variant strains through positional conservation pattern,A（医学二区：4.6）,1,2024-07-11.</t>
  </si>
  <si>
    <t>基于细菌生物膜的农药残留微生物降解研究进展</t>
  </si>
  <si>
    <t>农药学学报</t>
  </si>
  <si>
    <r>
      <rPr>
        <sz val="10"/>
        <color rgb="FF000000"/>
        <rFont val="宋体"/>
        <charset val="134"/>
      </rPr>
      <t>学术论文：基于细菌生物膜的农药残留微生物降解研究进展</t>
    </r>
    <r>
      <rPr>
        <sz val="10"/>
        <color rgb="FF000000"/>
        <rFont val="Calibri"/>
        <charset val="134"/>
      </rPr>
      <t>,C</t>
    </r>
    <r>
      <rPr>
        <sz val="10"/>
        <color rgb="FF000000"/>
        <rFont val="宋体"/>
        <charset val="134"/>
      </rPr>
      <t>类</t>
    </r>
    <r>
      <rPr>
        <sz val="10"/>
        <color rgb="FF000000"/>
        <rFont val="Calibri"/>
        <charset val="134"/>
      </rPr>
      <t xml:space="preserve">,1,2024-04-24.
</t>
    </r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Biodegradation of soil agrochemical contamination mitigates the direct  horizontal transfer risk of antibiotic resistance genes to crops,T2</t>
    </r>
    <r>
      <rPr>
        <sz val="10"/>
        <color rgb="FF000000"/>
        <rFont val="宋体"/>
        <charset val="134"/>
      </rPr>
      <t>（环境科学与生态学一区，</t>
    </r>
    <r>
      <rPr>
        <sz val="10"/>
        <color rgb="FF000000"/>
        <rFont val="Calibri"/>
        <charset val="134"/>
      </rPr>
      <t>9.6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>,1,2023-08-20.</t>
    </r>
  </si>
  <si>
    <t>学术论文.基于细菌生物膜的农药残留微生物降解研究进展,C类,1,2024-04-24.
学术论文.Biodegradation of soil agrochemical contamination mitigates the direct  horizontal transfer risk of antibiotic resistance genes to crops,T2（环境科学与生态学一区，9.6）,1,2023-08-20.</t>
  </si>
  <si>
    <t>Biodegradation of soil agrochemical contamination mitigates the direct  horizontal transfer risk of antibiotic resistance genes to crops</t>
  </si>
  <si>
    <t>Science of the total environment,9.6</t>
  </si>
  <si>
    <t>Comparative mitochondrial genomes between the genera Amiota and Phortica (Diptera: Drosophilidae) with evolutionary insights into d-loop sequence variability</t>
  </si>
  <si>
    <t>GENS,3.9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</si>
  <si>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Comparative mitochondrial genomes between the genera Amiota and Phortica (Diptera: Drosophilidae) with evolutionary insights into d-loop sequence variability,B</t>
    </r>
    <r>
      <rPr>
        <sz val="10"/>
        <color rgb="FF000000"/>
        <rFont val="宋体"/>
        <charset val="134"/>
      </rPr>
      <t>（生物学三区：</t>
    </r>
    <r>
      <rPr>
        <sz val="10"/>
        <color rgb="FF000000"/>
        <rFont val="Calibri"/>
        <charset val="134"/>
      </rPr>
      <t>3.9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Calibri"/>
        <charset val="134"/>
      </rPr>
      <t>,1,2023-06-09.</t>
    </r>
  </si>
  <si>
    <t>学术论文.Comparative mitochondrial genomes between the genera Amiota and Phortica (Diptera: Drosophilidae) with evolutionary insights into d-loop sequence variability.,B（生物学三区：3.9）,1,2023-06-09.</t>
  </si>
  <si>
    <t>Invasive plant-derived biochar for sustainable bioremediation of pesticide  contaminated soil</t>
  </si>
  <si>
    <r>
      <rPr>
        <sz val="10"/>
        <color rgb="FF000000"/>
        <rFont val="宋体"/>
        <charset val="134"/>
      </rPr>
      <t>学术论文：</t>
    </r>
    <r>
      <rPr>
        <sz val="10"/>
        <color rgb="FF000000"/>
        <rFont val="Calibri"/>
        <charset val="134"/>
      </rPr>
      <t>Invasive plant-derived biochar for sustainable bioremediation of pesticide  contaminated soil,SCI 1</t>
    </r>
    <r>
      <rPr>
        <sz val="10"/>
        <color rgb="FF000000"/>
        <rFont val="宋体"/>
        <charset val="134"/>
      </rPr>
      <t>区</t>
    </r>
    <r>
      <rPr>
        <sz val="10"/>
        <color rgb="FF000000"/>
        <rFont val="Calibri"/>
        <charset val="134"/>
      </rPr>
      <t>+13.2,1,2024-02-01.</t>
    </r>
  </si>
  <si>
    <t>学术论文.Invasive plant-derived biochar for sustainable bioremediation of pesticide  contaminated soil,SCI 1区+13.2,1,2024-02-01.</t>
  </si>
  <si>
    <t>94.6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</si>
</sst>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Calibri"/>
      <charset val="134"/>
    </font>
    <font>
      <b/>
      <sz val="10"/>
      <color rgb="FF000000"/>
      <name val="宋体"/>
      <charset val="134"/>
    </font>
    <font>
      <b/>
      <sz val="11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2"/>
      <color rgb="FF000000"/>
      <name val="黑体"/>
      <charset val="134"/>
    </font>
    <font>
      <sz val="14"/>
      <color rgb="FF000000"/>
      <name val="黑体"/>
      <charset val="134"/>
    </font>
    <font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Border="0" applyAlignment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 applyFill="1" applyProtection="1"/>
    <xf numFmtId="0" fontId="1" fillId="0" borderId="1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57" fontId="3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pane ySplit="3" topLeftCell="A12" activePane="bottomLeft" state="frozen"/>
      <selection/>
      <selection pane="bottomLeft" activeCell="J15" sqref="J15:K15"/>
    </sheetView>
  </sheetViews>
  <sheetFormatPr defaultColWidth="9" defaultRowHeight="15"/>
  <cols>
    <col min="1" max="1" width="11.4285714285714" style="6" customWidth="1"/>
    <col min="2" max="2" width="12.8571428571429" style="6" customWidth="1"/>
    <col min="3" max="3" width="12.1428571428571" style="6" customWidth="1"/>
    <col min="4" max="4" width="10.7142857142857" style="6" customWidth="1"/>
    <col min="5" max="5" width="15" style="6" customWidth="1"/>
    <col min="6" max="6" width="13.8571428571429" style="6" customWidth="1"/>
    <col min="7" max="8" width="15.7142857142857" style="6" customWidth="1"/>
    <col min="9" max="9" width="20.7142857142857" style="6" customWidth="1"/>
    <col min="10" max="10" width="10.7142857142857" style="6" customWidth="1"/>
    <col min="11" max="11" width="29" style="6" customWidth="1"/>
    <col min="12" max="12" width="25" style="6" customWidth="1"/>
    <col min="13" max="15" width="10.7142857142857" style="6" customWidth="1"/>
    <col min="16" max="16384" width="9" style="6"/>
  </cols>
  <sheetData>
    <row r="1" s="6" customFormat="1" ht="25" customHeight="1" spans="1:1">
      <c r="A1" s="11" t="s">
        <v>0</v>
      </c>
    </row>
    <row r="2" s="6" customFormat="1" ht="25" customHeight="1" spans="1:1">
      <c r="A2" s="12" t="s">
        <v>1</v>
      </c>
    </row>
    <row r="3" s="6" customFormat="1" ht="63" customHeight="1" spans="1:16">
      <c r="A3" s="13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7" t="s">
        <v>11</v>
      </c>
      <c r="K3" s="7"/>
      <c r="L3" s="1" t="s">
        <v>12</v>
      </c>
      <c r="M3" s="1" t="s">
        <v>13</v>
      </c>
      <c r="N3" s="1" t="s">
        <v>14</v>
      </c>
      <c r="O3" s="1" t="s">
        <v>15</v>
      </c>
      <c r="P3" s="17"/>
    </row>
    <row r="4" s="6" customFormat="1" ht="50" customHeight="1" spans="1:16">
      <c r="A4" s="14">
        <v>1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 t="s">
        <v>22</v>
      </c>
      <c r="I4" s="3" t="s">
        <v>23</v>
      </c>
      <c r="J4" s="3" t="s">
        <v>24</v>
      </c>
      <c r="K4" s="3"/>
      <c r="L4" s="3" t="s">
        <v>25</v>
      </c>
      <c r="M4" s="3" t="s">
        <v>26</v>
      </c>
      <c r="N4" s="3" t="s">
        <v>27</v>
      </c>
      <c r="O4" s="3">
        <v>9</v>
      </c>
      <c r="P4" s="17"/>
    </row>
    <row r="5" s="6" customFormat="1" ht="50" customHeight="1" spans="1:16">
      <c r="A5" s="14">
        <v>2</v>
      </c>
      <c r="B5" s="3" t="s">
        <v>16</v>
      </c>
      <c r="C5" s="3" t="s">
        <v>17</v>
      </c>
      <c r="D5" s="3" t="s">
        <v>28</v>
      </c>
      <c r="E5" s="3" t="s">
        <v>29</v>
      </c>
      <c r="F5" s="3" t="s">
        <v>30</v>
      </c>
      <c r="G5" s="3" t="s">
        <v>31</v>
      </c>
      <c r="H5" s="3" t="s">
        <v>32</v>
      </c>
      <c r="I5" s="3" t="s">
        <v>33</v>
      </c>
      <c r="J5" s="3" t="s">
        <v>34</v>
      </c>
      <c r="K5" s="3"/>
      <c r="L5" s="8" t="s">
        <v>35</v>
      </c>
      <c r="M5" s="3" t="s">
        <v>26</v>
      </c>
      <c r="N5" s="3" t="s">
        <v>27</v>
      </c>
      <c r="O5" s="3">
        <v>9</v>
      </c>
      <c r="P5" s="17"/>
    </row>
    <row r="6" s="6" customFormat="1" ht="50" customHeight="1" spans="1:16">
      <c r="A6" s="14">
        <v>3</v>
      </c>
      <c r="B6" s="3" t="s">
        <v>16</v>
      </c>
      <c r="C6" s="3" t="s">
        <v>17</v>
      </c>
      <c r="D6" s="3" t="s">
        <v>28</v>
      </c>
      <c r="E6" s="3" t="s">
        <v>36</v>
      </c>
      <c r="F6" s="3" t="s">
        <v>37</v>
      </c>
      <c r="G6" s="3" t="s">
        <v>38</v>
      </c>
      <c r="H6" s="3" t="s">
        <v>39</v>
      </c>
      <c r="I6" s="3" t="s">
        <v>40</v>
      </c>
      <c r="J6" s="3" t="s">
        <v>41</v>
      </c>
      <c r="K6" s="3"/>
      <c r="L6" s="8" t="s">
        <v>35</v>
      </c>
      <c r="M6" s="3" t="s">
        <v>42</v>
      </c>
      <c r="N6" s="3" t="s">
        <v>27</v>
      </c>
      <c r="O6" s="3">
        <v>9</v>
      </c>
      <c r="P6" s="17"/>
    </row>
    <row r="7" s="6" customFormat="1" ht="50" customHeight="1" spans="1:16">
      <c r="A7" s="14">
        <v>4</v>
      </c>
      <c r="B7" s="3" t="s">
        <v>16</v>
      </c>
      <c r="C7" s="3" t="s">
        <v>17</v>
      </c>
      <c r="D7" s="3" t="s">
        <v>43</v>
      </c>
      <c r="E7" s="3" t="s">
        <v>44</v>
      </c>
      <c r="F7" s="3" t="s">
        <v>45</v>
      </c>
      <c r="G7" s="3" t="s">
        <v>21</v>
      </c>
      <c r="H7" s="3" t="s">
        <v>22</v>
      </c>
      <c r="I7" s="3" t="s">
        <v>46</v>
      </c>
      <c r="J7" s="3" t="s">
        <v>47</v>
      </c>
      <c r="K7" s="3"/>
      <c r="L7" s="3" t="s">
        <v>35</v>
      </c>
      <c r="M7" s="3" t="s">
        <v>42</v>
      </c>
      <c r="N7" s="3" t="s">
        <v>27</v>
      </c>
      <c r="O7" s="3">
        <v>9</v>
      </c>
      <c r="P7" s="17"/>
    </row>
    <row r="8" s="6" customFormat="1" ht="50" customHeight="1" spans="1:16">
      <c r="A8" s="14">
        <v>5</v>
      </c>
      <c r="B8" s="3" t="s">
        <v>16</v>
      </c>
      <c r="C8" s="3" t="s">
        <v>17</v>
      </c>
      <c r="D8" s="3" t="s">
        <v>48</v>
      </c>
      <c r="E8" s="3" t="s">
        <v>49</v>
      </c>
      <c r="F8" s="3" t="s">
        <v>50</v>
      </c>
      <c r="G8" s="3" t="s">
        <v>51</v>
      </c>
      <c r="H8" s="3" t="s">
        <v>52</v>
      </c>
      <c r="I8" s="3" t="s">
        <v>53</v>
      </c>
      <c r="J8" s="3" t="s">
        <v>54</v>
      </c>
      <c r="K8" s="8"/>
      <c r="L8" s="3" t="s">
        <v>35</v>
      </c>
      <c r="M8" s="3" t="s">
        <v>55</v>
      </c>
      <c r="N8" s="3" t="s">
        <v>27</v>
      </c>
      <c r="O8" s="3">
        <v>9</v>
      </c>
      <c r="P8" s="17"/>
    </row>
    <row r="9" s="6" customFormat="1" ht="50" customHeight="1" spans="1:16">
      <c r="A9" s="14">
        <v>6</v>
      </c>
      <c r="B9" s="3" t="s">
        <v>16</v>
      </c>
      <c r="C9" s="3" t="s">
        <v>17</v>
      </c>
      <c r="D9" s="3" t="s">
        <v>43</v>
      </c>
      <c r="E9" s="3" t="s">
        <v>56</v>
      </c>
      <c r="F9" s="3" t="s">
        <v>57</v>
      </c>
      <c r="G9" s="3" t="s">
        <v>51</v>
      </c>
      <c r="H9" s="3" t="s">
        <v>52</v>
      </c>
      <c r="I9" s="3" t="s">
        <v>58</v>
      </c>
      <c r="J9" s="3" t="s">
        <v>59</v>
      </c>
      <c r="K9" s="3"/>
      <c r="L9" s="3" t="s">
        <v>35</v>
      </c>
      <c r="M9" s="3" t="s">
        <v>42</v>
      </c>
      <c r="N9" s="3" t="s">
        <v>27</v>
      </c>
      <c r="O9" s="3">
        <v>9</v>
      </c>
      <c r="P9" s="17"/>
    </row>
    <row r="10" s="6" customFormat="1" ht="50" customHeight="1" spans="1:16">
      <c r="A10" s="14">
        <v>1</v>
      </c>
      <c r="B10" s="3" t="s">
        <v>16</v>
      </c>
      <c r="C10" s="3" t="s">
        <v>60</v>
      </c>
      <c r="D10" s="3" t="s">
        <v>28</v>
      </c>
      <c r="E10" s="3" t="s">
        <v>61</v>
      </c>
      <c r="F10" s="3" t="s">
        <v>62</v>
      </c>
      <c r="G10" s="3" t="s">
        <v>63</v>
      </c>
      <c r="H10" s="3" t="s">
        <v>52</v>
      </c>
      <c r="I10" s="3" t="s">
        <v>64</v>
      </c>
      <c r="J10" s="3" t="s">
        <v>65</v>
      </c>
      <c r="K10" s="3"/>
      <c r="L10" s="3" t="s">
        <v>25</v>
      </c>
      <c r="M10" s="3" t="s">
        <v>66</v>
      </c>
      <c r="N10" s="3" t="s">
        <v>27</v>
      </c>
      <c r="O10" s="3">
        <v>9</v>
      </c>
      <c r="P10" s="17"/>
    </row>
    <row r="11" s="6" customFormat="1" ht="50" customHeight="1" spans="1:16">
      <c r="A11" s="14">
        <v>2</v>
      </c>
      <c r="B11" s="3" t="s">
        <v>16</v>
      </c>
      <c r="C11" s="3" t="s">
        <v>60</v>
      </c>
      <c r="D11" s="3" t="s">
        <v>43</v>
      </c>
      <c r="E11" s="3" t="s">
        <v>67</v>
      </c>
      <c r="F11" s="3" t="s">
        <v>68</v>
      </c>
      <c r="G11" s="3" t="s">
        <v>69</v>
      </c>
      <c r="H11" s="3" t="s">
        <v>52</v>
      </c>
      <c r="I11" s="3" t="s">
        <v>70</v>
      </c>
      <c r="J11" s="3" t="s">
        <v>71</v>
      </c>
      <c r="K11" s="8"/>
      <c r="L11" s="8" t="s">
        <v>35</v>
      </c>
      <c r="M11" s="3" t="s">
        <v>66</v>
      </c>
      <c r="N11" s="3" t="s">
        <v>27</v>
      </c>
      <c r="O11" s="3">
        <v>9</v>
      </c>
      <c r="P11" s="17"/>
    </row>
    <row r="12" s="6" customFormat="1" ht="50" customHeight="1" spans="1:16">
      <c r="A12" s="14">
        <v>3</v>
      </c>
      <c r="B12" s="3" t="s">
        <v>16</v>
      </c>
      <c r="C12" s="3" t="s">
        <v>60</v>
      </c>
      <c r="D12" s="3" t="s">
        <v>28</v>
      </c>
      <c r="E12" s="3" t="s">
        <v>72</v>
      </c>
      <c r="F12" s="3" t="s">
        <v>73</v>
      </c>
      <c r="G12" s="3" t="s">
        <v>74</v>
      </c>
      <c r="H12" s="3" t="s">
        <v>32</v>
      </c>
      <c r="I12" s="3" t="s">
        <v>75</v>
      </c>
      <c r="J12" s="3" t="s">
        <v>76</v>
      </c>
      <c r="K12" s="8"/>
      <c r="L12" s="8" t="s">
        <v>35</v>
      </c>
      <c r="M12" s="3" t="s">
        <v>77</v>
      </c>
      <c r="N12" s="3" t="s">
        <v>27</v>
      </c>
      <c r="O12" s="3">
        <v>9</v>
      </c>
      <c r="P12" s="17"/>
    </row>
    <row r="13" s="6" customFormat="1" ht="50" customHeight="1" spans="1:16">
      <c r="A13" s="14">
        <v>4</v>
      </c>
      <c r="B13" s="3" t="s">
        <v>16</v>
      </c>
      <c r="C13" s="3" t="s">
        <v>60</v>
      </c>
      <c r="D13" s="3" t="s">
        <v>43</v>
      </c>
      <c r="E13" s="3" t="s">
        <v>78</v>
      </c>
      <c r="F13" s="3" t="s">
        <v>79</v>
      </c>
      <c r="G13" s="3" t="s">
        <v>80</v>
      </c>
      <c r="H13" s="3" t="s">
        <v>52</v>
      </c>
      <c r="I13" s="3" t="s">
        <v>81</v>
      </c>
      <c r="J13" s="3" t="s">
        <v>82</v>
      </c>
      <c r="K13" s="8"/>
      <c r="L13" s="3" t="s">
        <v>83</v>
      </c>
      <c r="M13" s="3" t="s">
        <v>66</v>
      </c>
      <c r="N13" s="3" t="s">
        <v>27</v>
      </c>
      <c r="O13" s="3">
        <v>9</v>
      </c>
      <c r="P13" s="17"/>
    </row>
    <row r="14" s="6" customFormat="1" ht="50" customHeight="1" spans="1:16">
      <c r="A14" s="14">
        <v>5</v>
      </c>
      <c r="B14" s="3" t="s">
        <v>16</v>
      </c>
      <c r="C14" s="3" t="s">
        <v>60</v>
      </c>
      <c r="D14" s="3" t="s">
        <v>28</v>
      </c>
      <c r="E14" s="3" t="s">
        <v>84</v>
      </c>
      <c r="F14" s="3" t="s">
        <v>85</v>
      </c>
      <c r="G14" s="3" t="s">
        <v>86</v>
      </c>
      <c r="H14" s="3" t="s">
        <v>32</v>
      </c>
      <c r="I14" s="3" t="s">
        <v>87</v>
      </c>
      <c r="J14" s="3" t="s">
        <v>88</v>
      </c>
      <c r="K14" s="3"/>
      <c r="L14" s="3" t="s">
        <v>89</v>
      </c>
      <c r="M14" s="3" t="s">
        <v>77</v>
      </c>
      <c r="N14" s="3" t="s">
        <v>27</v>
      </c>
      <c r="O14" s="3">
        <v>9</v>
      </c>
      <c r="P14" s="17"/>
    </row>
    <row r="15" s="6" customFormat="1" ht="50" customHeight="1" spans="1:16">
      <c r="A15" s="5">
        <v>1</v>
      </c>
      <c r="B15" s="5" t="s">
        <v>16</v>
      </c>
      <c r="C15" s="5" t="s">
        <v>90</v>
      </c>
      <c r="D15" s="15">
        <v>45078</v>
      </c>
      <c r="E15" s="5">
        <v>20203138092</v>
      </c>
      <c r="F15" s="5" t="s">
        <v>91</v>
      </c>
      <c r="G15" s="5" t="s">
        <v>51</v>
      </c>
      <c r="H15" s="5" t="s">
        <v>92</v>
      </c>
      <c r="I15" s="5" t="s">
        <v>93</v>
      </c>
      <c r="J15" s="5" t="s">
        <v>94</v>
      </c>
      <c r="K15" s="10"/>
      <c r="L15" s="9" t="s">
        <v>35</v>
      </c>
      <c r="M15" s="5" t="s">
        <v>66</v>
      </c>
      <c r="N15" s="5" t="s">
        <v>27</v>
      </c>
      <c r="O15" s="3">
        <v>9</v>
      </c>
      <c r="P15" s="17"/>
    </row>
    <row r="16" s="6" customFormat="1" ht="50" customHeight="1" spans="1:16">
      <c r="A16" s="14">
        <v>2</v>
      </c>
      <c r="B16" s="3" t="s">
        <v>16</v>
      </c>
      <c r="C16" s="3" t="s">
        <v>90</v>
      </c>
      <c r="D16" s="3" t="s">
        <v>28</v>
      </c>
      <c r="E16" s="3" t="s">
        <v>95</v>
      </c>
      <c r="F16" s="3" t="s">
        <v>96</v>
      </c>
      <c r="G16" s="3" t="s">
        <v>97</v>
      </c>
      <c r="H16" s="3" t="s">
        <v>92</v>
      </c>
      <c r="I16" s="3" t="s">
        <v>98</v>
      </c>
      <c r="J16" s="3" t="s">
        <v>99</v>
      </c>
      <c r="K16" s="3"/>
      <c r="L16" s="3" t="s">
        <v>83</v>
      </c>
      <c r="M16" s="3" t="s">
        <v>66</v>
      </c>
      <c r="N16" s="3" t="s">
        <v>27</v>
      </c>
      <c r="O16" s="3">
        <v>9</v>
      </c>
      <c r="P16" s="17"/>
    </row>
    <row r="17" s="6" customFormat="1" ht="59" customHeight="1" spans="1:16">
      <c r="A17" s="4">
        <v>3</v>
      </c>
      <c r="B17" s="4" t="s">
        <v>16</v>
      </c>
      <c r="C17" s="4" t="s">
        <v>90</v>
      </c>
      <c r="D17" s="4" t="s">
        <v>28</v>
      </c>
      <c r="E17" s="4" t="s">
        <v>100</v>
      </c>
      <c r="F17" s="4" t="s">
        <v>101</v>
      </c>
      <c r="G17" s="4" t="s">
        <v>102</v>
      </c>
      <c r="H17" s="4" t="s">
        <v>92</v>
      </c>
      <c r="I17" s="4" t="s">
        <v>103</v>
      </c>
      <c r="J17" s="9" t="s">
        <v>104</v>
      </c>
      <c r="K17" s="4"/>
      <c r="L17" s="9" t="s">
        <v>35</v>
      </c>
      <c r="M17" s="4" t="s">
        <v>77</v>
      </c>
      <c r="N17" s="4" t="s">
        <v>27</v>
      </c>
      <c r="O17" s="3">
        <v>9</v>
      </c>
      <c r="P17" s="17"/>
    </row>
    <row r="18" s="6" customFormat="1" ht="50" customHeight="1" spans="1:16">
      <c r="A18" s="14">
        <v>4</v>
      </c>
      <c r="B18" s="3" t="s">
        <v>16</v>
      </c>
      <c r="C18" s="3" t="s">
        <v>90</v>
      </c>
      <c r="D18" s="3" t="s">
        <v>28</v>
      </c>
      <c r="E18" s="3" t="s">
        <v>105</v>
      </c>
      <c r="F18" s="3" t="s">
        <v>106</v>
      </c>
      <c r="G18" s="3" t="s">
        <v>107</v>
      </c>
      <c r="H18" s="3" t="s">
        <v>92</v>
      </c>
      <c r="I18" s="3" t="s">
        <v>108</v>
      </c>
      <c r="J18" s="3" t="s">
        <v>109</v>
      </c>
      <c r="K18" s="8"/>
      <c r="L18" s="3" t="s">
        <v>83</v>
      </c>
      <c r="M18" s="3" t="s">
        <v>66</v>
      </c>
      <c r="N18" s="3" t="s">
        <v>27</v>
      </c>
      <c r="O18" s="3">
        <v>9</v>
      </c>
      <c r="P18" s="17"/>
    </row>
    <row r="19" s="6" customFormat="1" ht="50" customHeight="1" spans="1:16">
      <c r="A19" s="5">
        <v>5</v>
      </c>
      <c r="B19" s="5" t="s">
        <v>16</v>
      </c>
      <c r="C19" s="5" t="s">
        <v>90</v>
      </c>
      <c r="D19" s="5" t="s">
        <v>28</v>
      </c>
      <c r="E19" s="5" t="s">
        <v>110</v>
      </c>
      <c r="F19" s="5" t="s">
        <v>111</v>
      </c>
      <c r="G19" s="5" t="s">
        <v>112</v>
      </c>
      <c r="H19" s="5" t="s">
        <v>92</v>
      </c>
      <c r="I19" s="5" t="s">
        <v>113</v>
      </c>
      <c r="J19" s="5" t="s">
        <v>114</v>
      </c>
      <c r="K19" s="10"/>
      <c r="L19" s="5" t="s">
        <v>115</v>
      </c>
      <c r="M19" s="5" t="s">
        <v>66</v>
      </c>
      <c r="N19" s="5" t="s">
        <v>27</v>
      </c>
      <c r="O19" s="3">
        <v>9</v>
      </c>
      <c r="P19" s="17"/>
    </row>
    <row r="20" spans="1:1">
      <c r="A20" s="16"/>
    </row>
  </sheetData>
  <mergeCells count="19">
    <mergeCell ref="A1:O1"/>
    <mergeCell ref="A2:O2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</mergeCells>
  <pageMargins left="0.75" right="0.75" top="0.75" bottom="0.5" header="0.5" footer="0.7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opLeftCell="A7" workbookViewId="0">
      <selection activeCell="B1" sqref="B1:N40"/>
    </sheetView>
  </sheetViews>
  <sheetFormatPr defaultColWidth="9.14285714285714" defaultRowHeight="15"/>
  <sheetData>
    <row r="1" ht="72" spans="1:14">
      <c r="A1" s="1" t="s">
        <v>4</v>
      </c>
      <c r="B1" s="1" t="s">
        <v>7</v>
      </c>
      <c r="C1" s="1" t="s">
        <v>8</v>
      </c>
      <c r="D1" s="1" t="s">
        <v>9</v>
      </c>
      <c r="E1" s="1" t="s">
        <v>10</v>
      </c>
      <c r="F1" s="2" t="s">
        <v>116</v>
      </c>
      <c r="G1" s="2" t="s">
        <v>117</v>
      </c>
      <c r="H1" s="2" t="s">
        <v>118</v>
      </c>
      <c r="I1" s="7" t="s">
        <v>11</v>
      </c>
      <c r="J1" s="7"/>
      <c r="K1" s="1" t="s">
        <v>12</v>
      </c>
      <c r="L1" s="1" t="s">
        <v>13</v>
      </c>
      <c r="M1" s="1" t="s">
        <v>14</v>
      </c>
      <c r="N1" s="1" t="s">
        <v>119</v>
      </c>
    </row>
    <row r="2" ht="216" spans="1:14">
      <c r="A2" s="3" t="s">
        <v>17</v>
      </c>
      <c r="B2" s="3" t="s">
        <v>45</v>
      </c>
      <c r="C2" s="3" t="s">
        <v>21</v>
      </c>
      <c r="D2" s="3" t="s">
        <v>22</v>
      </c>
      <c r="E2" s="3" t="s">
        <v>46</v>
      </c>
      <c r="F2" s="3" t="s">
        <v>120</v>
      </c>
      <c r="G2" s="3">
        <v>1</v>
      </c>
      <c r="H2" s="3" t="s">
        <v>121</v>
      </c>
      <c r="I2" s="3" t="s">
        <v>122</v>
      </c>
      <c r="J2" s="8"/>
      <c r="K2" s="3" t="s">
        <v>123</v>
      </c>
      <c r="L2" s="3" t="s">
        <v>42</v>
      </c>
      <c r="M2" s="3" t="s">
        <v>27</v>
      </c>
      <c r="N2" s="3">
        <f>3+4+6+5+4+4+4+6+90</f>
        <v>126</v>
      </c>
    </row>
    <row r="3" ht="60" spans="1:14">
      <c r="A3" s="3"/>
      <c r="B3" s="3"/>
      <c r="C3" s="3"/>
      <c r="D3" s="3"/>
      <c r="E3" s="3"/>
      <c r="F3" s="3" t="s">
        <v>124</v>
      </c>
      <c r="G3" s="3">
        <v>1</v>
      </c>
      <c r="H3" s="3" t="s">
        <v>125</v>
      </c>
      <c r="I3" s="8"/>
      <c r="J3" s="8"/>
      <c r="K3" s="3"/>
      <c r="L3" s="3"/>
      <c r="M3" s="3"/>
      <c r="N3" s="3"/>
    </row>
    <row r="4" ht="241.5" spans="1:14">
      <c r="A4" s="3" t="s">
        <v>17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126</v>
      </c>
      <c r="G4" s="3">
        <v>1</v>
      </c>
      <c r="H4" s="3" t="s">
        <v>127</v>
      </c>
      <c r="I4" s="3" t="s">
        <v>128</v>
      </c>
      <c r="J4" s="8"/>
      <c r="K4" s="8" t="s">
        <v>129</v>
      </c>
      <c r="L4" s="3" t="s">
        <v>55</v>
      </c>
      <c r="M4" s="3" t="s">
        <v>130</v>
      </c>
      <c r="N4" s="3">
        <f>4+5+5+2+5+5+6+2+90</f>
        <v>124</v>
      </c>
    </row>
    <row r="5" ht="168" spans="1:14">
      <c r="A5" s="3" t="s">
        <v>17</v>
      </c>
      <c r="B5" s="3" t="s">
        <v>57</v>
      </c>
      <c r="C5" s="3" t="s">
        <v>51</v>
      </c>
      <c r="D5" s="3" t="s">
        <v>52</v>
      </c>
      <c r="E5" s="3" t="s">
        <v>58</v>
      </c>
      <c r="F5" s="3" t="s">
        <v>131</v>
      </c>
      <c r="G5" s="3">
        <v>1</v>
      </c>
      <c r="H5" s="3" t="s">
        <v>132</v>
      </c>
      <c r="I5" s="3" t="s">
        <v>133</v>
      </c>
      <c r="J5" s="3"/>
      <c r="K5" s="8" t="s">
        <v>134</v>
      </c>
      <c r="L5" s="3" t="s">
        <v>42</v>
      </c>
      <c r="M5" s="3" t="s">
        <v>27</v>
      </c>
      <c r="N5" s="3">
        <f>5+0+3+4+3+6+2+5+88</f>
        <v>116</v>
      </c>
    </row>
    <row r="6" ht="72" spans="1:14">
      <c r="A6" s="3"/>
      <c r="B6" s="3"/>
      <c r="C6" s="3"/>
      <c r="D6" s="3"/>
      <c r="E6" s="3"/>
      <c r="F6" s="3" t="s">
        <v>135</v>
      </c>
      <c r="G6" s="3">
        <v>1</v>
      </c>
      <c r="H6" s="3" t="s">
        <v>136</v>
      </c>
      <c r="I6" s="3"/>
      <c r="J6" s="3"/>
      <c r="K6" s="8"/>
      <c r="L6" s="3"/>
      <c r="M6" s="3"/>
      <c r="N6" s="3"/>
    </row>
    <row r="7" ht="324" spans="1:14">
      <c r="A7" s="3" t="s">
        <v>17</v>
      </c>
      <c r="B7" s="3" t="s">
        <v>137</v>
      </c>
      <c r="C7" s="3" t="s">
        <v>138</v>
      </c>
      <c r="D7" s="3" t="s">
        <v>39</v>
      </c>
      <c r="E7" s="3" t="s">
        <v>139</v>
      </c>
      <c r="F7" s="3" t="s">
        <v>140</v>
      </c>
      <c r="G7" s="3">
        <v>1</v>
      </c>
      <c r="H7" s="3" t="s">
        <v>141</v>
      </c>
      <c r="I7" s="3" t="s">
        <v>142</v>
      </c>
      <c r="J7" s="3"/>
      <c r="K7" s="8" t="s">
        <v>143</v>
      </c>
      <c r="L7" s="3" t="s">
        <v>42</v>
      </c>
      <c r="M7" s="3" t="s">
        <v>27</v>
      </c>
      <c r="N7" s="3">
        <f>0+6+2+3+2+3+3+3+87</f>
        <v>109</v>
      </c>
    </row>
    <row r="8" ht="204" spans="1:14">
      <c r="A8" s="3"/>
      <c r="B8" s="3"/>
      <c r="C8" s="3"/>
      <c r="D8" s="3"/>
      <c r="E8" s="3"/>
      <c r="F8" s="3" t="s">
        <v>144</v>
      </c>
      <c r="G8" s="3">
        <v>1</v>
      </c>
      <c r="H8" s="3" t="s">
        <v>145</v>
      </c>
      <c r="I8" s="3"/>
      <c r="J8" s="3"/>
      <c r="K8" s="8"/>
      <c r="L8" s="3"/>
      <c r="M8" s="3"/>
      <c r="N8" s="3"/>
    </row>
    <row r="9" ht="276" spans="1:14">
      <c r="A9" s="3"/>
      <c r="B9" s="3"/>
      <c r="C9" s="3"/>
      <c r="D9" s="3"/>
      <c r="E9" s="3"/>
      <c r="F9" s="3" t="s">
        <v>146</v>
      </c>
      <c r="G9" s="3">
        <v>1</v>
      </c>
      <c r="H9" s="3" t="s">
        <v>147</v>
      </c>
      <c r="I9" s="3"/>
      <c r="J9" s="3"/>
      <c r="K9" s="8"/>
      <c r="L9" s="3"/>
      <c r="M9" s="3"/>
      <c r="N9" s="3"/>
    </row>
    <row r="10" ht="96" spans="1:14">
      <c r="A10" s="3"/>
      <c r="B10" s="3"/>
      <c r="C10" s="3"/>
      <c r="D10" s="3"/>
      <c r="E10" s="3"/>
      <c r="F10" s="3" t="s">
        <v>148</v>
      </c>
      <c r="G10" s="3">
        <v>1</v>
      </c>
      <c r="H10" s="3" t="s">
        <v>149</v>
      </c>
      <c r="I10" s="3"/>
      <c r="J10" s="3"/>
      <c r="K10" s="8"/>
      <c r="L10" s="3"/>
      <c r="M10" s="3"/>
      <c r="N10" s="3"/>
    </row>
    <row r="11" ht="108" spans="1:14">
      <c r="A11" s="3"/>
      <c r="B11" s="3"/>
      <c r="C11" s="3"/>
      <c r="D11" s="3"/>
      <c r="E11" s="3"/>
      <c r="F11" s="3" t="s">
        <v>150</v>
      </c>
      <c r="G11" s="3">
        <v>1</v>
      </c>
      <c r="H11" s="3" t="s">
        <v>149</v>
      </c>
      <c r="I11" s="3"/>
      <c r="J11" s="3"/>
      <c r="K11" s="8"/>
      <c r="L11" s="3"/>
      <c r="M11" s="3"/>
      <c r="N11" s="3"/>
    </row>
    <row r="12" ht="228" spans="1:14">
      <c r="A12" s="3" t="s">
        <v>17</v>
      </c>
      <c r="B12" s="3" t="s">
        <v>20</v>
      </c>
      <c r="C12" s="3" t="s">
        <v>21</v>
      </c>
      <c r="D12" s="3" t="s">
        <v>22</v>
      </c>
      <c r="E12" s="3" t="s">
        <v>23</v>
      </c>
      <c r="F12" s="3" t="s">
        <v>151</v>
      </c>
      <c r="G12" s="3">
        <v>1</v>
      </c>
      <c r="H12" s="3" t="s">
        <v>152</v>
      </c>
      <c r="I12" s="3" t="s">
        <v>153</v>
      </c>
      <c r="J12" s="3"/>
      <c r="K12" s="8" t="s">
        <v>154</v>
      </c>
      <c r="L12" s="3" t="s">
        <v>26</v>
      </c>
      <c r="M12" s="3" t="s">
        <v>27</v>
      </c>
      <c r="N12" s="3">
        <f>8+8+8+8+8+8+8+8+98</f>
        <v>162</v>
      </c>
    </row>
    <row r="13" ht="240" spans="1:14">
      <c r="A13" s="3"/>
      <c r="B13" s="3"/>
      <c r="C13" s="3"/>
      <c r="D13" s="3"/>
      <c r="E13" s="3"/>
      <c r="F13" s="3" t="s">
        <v>155</v>
      </c>
      <c r="G13" s="3">
        <v>1</v>
      </c>
      <c r="H13" s="3" t="s">
        <v>156</v>
      </c>
      <c r="I13" s="3"/>
      <c r="J13" s="3"/>
      <c r="K13" s="8"/>
      <c r="L13" s="3"/>
      <c r="M13" s="3"/>
      <c r="N13" s="3"/>
    </row>
    <row r="14" ht="214.5" spans="1:14">
      <c r="A14" s="3" t="s">
        <v>17</v>
      </c>
      <c r="B14" s="3" t="s">
        <v>157</v>
      </c>
      <c r="C14" s="3" t="s">
        <v>158</v>
      </c>
      <c r="D14" s="3" t="s">
        <v>32</v>
      </c>
      <c r="E14" s="3" t="s">
        <v>159</v>
      </c>
      <c r="F14" s="3" t="s">
        <v>160</v>
      </c>
      <c r="G14" s="3">
        <v>1</v>
      </c>
      <c r="H14" s="3" t="s">
        <v>161</v>
      </c>
      <c r="I14" s="3" t="s">
        <v>162</v>
      </c>
      <c r="J14" s="8"/>
      <c r="K14" s="8" t="s">
        <v>163</v>
      </c>
      <c r="L14" s="3" t="s">
        <v>55</v>
      </c>
      <c r="M14" s="3" t="s">
        <v>27</v>
      </c>
      <c r="N14" s="3">
        <f>0+0+1+1+1+1+1+1+85</f>
        <v>91</v>
      </c>
    </row>
    <row r="15" ht="96" spans="1:14">
      <c r="A15" s="3" t="s">
        <v>17</v>
      </c>
      <c r="B15" s="3" t="s">
        <v>30</v>
      </c>
      <c r="C15" s="3" t="s">
        <v>31</v>
      </c>
      <c r="D15" s="3" t="s">
        <v>32</v>
      </c>
      <c r="E15" s="3" t="s">
        <v>33</v>
      </c>
      <c r="F15" s="3" t="s">
        <v>164</v>
      </c>
      <c r="G15" s="3">
        <v>1</v>
      </c>
      <c r="H15" s="3" t="s">
        <v>165</v>
      </c>
      <c r="I15" s="3" t="s">
        <v>166</v>
      </c>
      <c r="J15" s="3"/>
      <c r="K15" s="8" t="s">
        <v>167</v>
      </c>
      <c r="L15" s="3" t="s">
        <v>26</v>
      </c>
      <c r="M15" s="3" t="s">
        <v>27</v>
      </c>
      <c r="N15" s="3">
        <f>6+7+7+7+7+2+7+7+95</f>
        <v>145</v>
      </c>
    </row>
    <row r="16" ht="204" spans="1:14">
      <c r="A16" s="3"/>
      <c r="B16" s="3"/>
      <c r="C16" s="3"/>
      <c r="D16" s="3"/>
      <c r="E16" s="3"/>
      <c r="F16" s="3" t="s">
        <v>168</v>
      </c>
      <c r="G16" s="3">
        <v>1</v>
      </c>
      <c r="H16" s="3" t="s">
        <v>169</v>
      </c>
      <c r="I16" s="3"/>
      <c r="J16" s="3"/>
      <c r="K16" s="8"/>
      <c r="L16" s="3"/>
      <c r="M16" s="3"/>
      <c r="N16" s="3"/>
    </row>
    <row r="17" ht="240" spans="1:14">
      <c r="A17" s="3" t="s">
        <v>17</v>
      </c>
      <c r="B17" s="3" t="s">
        <v>37</v>
      </c>
      <c r="C17" s="3" t="s">
        <v>38</v>
      </c>
      <c r="D17" s="3" t="s">
        <v>39</v>
      </c>
      <c r="E17" s="3" t="s">
        <v>40</v>
      </c>
      <c r="F17" s="3" t="s">
        <v>170</v>
      </c>
      <c r="G17" s="3">
        <v>1</v>
      </c>
      <c r="H17" s="3" t="s">
        <v>171</v>
      </c>
      <c r="I17" s="3" t="s">
        <v>172</v>
      </c>
      <c r="J17" s="3"/>
      <c r="K17" s="8" t="s">
        <v>173</v>
      </c>
      <c r="L17" s="3" t="s">
        <v>42</v>
      </c>
      <c r="M17" s="3" t="s">
        <v>27</v>
      </c>
      <c r="N17" s="3">
        <f>7+3+4+6+6+7+5+4+90</f>
        <v>132</v>
      </c>
    </row>
    <row r="18" ht="252" spans="1:14">
      <c r="A18" s="3"/>
      <c r="B18" s="3"/>
      <c r="C18" s="3"/>
      <c r="D18" s="3"/>
      <c r="E18" s="3"/>
      <c r="F18" s="3" t="s">
        <v>174</v>
      </c>
      <c r="G18" s="3">
        <v>1</v>
      </c>
      <c r="H18" s="3" t="s">
        <v>175</v>
      </c>
      <c r="I18" s="3"/>
      <c r="J18" s="3"/>
      <c r="K18" s="8"/>
      <c r="L18" s="3"/>
      <c r="M18" s="3"/>
      <c r="N18" s="3"/>
    </row>
    <row r="19" ht="48" spans="1:14">
      <c r="A19" s="3"/>
      <c r="B19" s="3"/>
      <c r="C19" s="3"/>
      <c r="D19" s="3"/>
      <c r="E19" s="3"/>
      <c r="F19" s="3" t="s">
        <v>176</v>
      </c>
      <c r="G19" s="3">
        <v>2</v>
      </c>
      <c r="H19" s="3" t="s">
        <v>149</v>
      </c>
      <c r="I19" s="3"/>
      <c r="J19" s="3"/>
      <c r="K19" s="8"/>
      <c r="L19" s="3"/>
      <c r="M19" s="3"/>
      <c r="N19" s="3"/>
    </row>
    <row r="20" ht="84" spans="1:14">
      <c r="A20" s="3"/>
      <c r="B20" s="3"/>
      <c r="C20" s="3"/>
      <c r="D20" s="3"/>
      <c r="E20" s="3"/>
      <c r="F20" s="3" t="s">
        <v>177</v>
      </c>
      <c r="G20" s="3">
        <v>2</v>
      </c>
      <c r="H20" s="3" t="s">
        <v>149</v>
      </c>
      <c r="I20" s="3"/>
      <c r="J20" s="3"/>
      <c r="K20" s="8"/>
      <c r="L20" s="3"/>
      <c r="M20" s="3"/>
      <c r="N20" s="3"/>
    </row>
    <row r="21" ht="84" spans="1:14">
      <c r="A21" s="3"/>
      <c r="B21" s="3"/>
      <c r="C21" s="3"/>
      <c r="D21" s="3"/>
      <c r="E21" s="3"/>
      <c r="F21" s="3" t="s">
        <v>178</v>
      </c>
      <c r="G21" s="3">
        <v>2</v>
      </c>
      <c r="H21" s="3" t="s">
        <v>149</v>
      </c>
      <c r="I21" s="3"/>
      <c r="J21" s="3"/>
      <c r="K21" s="8"/>
      <c r="L21" s="3"/>
      <c r="M21" s="3"/>
      <c r="N21" s="3"/>
    </row>
    <row r="22" ht="253.5" spans="1:14">
      <c r="A22" s="3" t="s">
        <v>60</v>
      </c>
      <c r="B22" s="3" t="s">
        <v>79</v>
      </c>
      <c r="C22" s="3" t="s">
        <v>80</v>
      </c>
      <c r="D22" s="3" t="s">
        <v>52</v>
      </c>
      <c r="E22" s="3" t="s">
        <v>81</v>
      </c>
      <c r="F22" s="3" t="s">
        <v>179</v>
      </c>
      <c r="G22" s="3">
        <v>1</v>
      </c>
      <c r="H22" s="3" t="s">
        <v>180</v>
      </c>
      <c r="I22" s="3" t="s">
        <v>181</v>
      </c>
      <c r="J22" s="8"/>
      <c r="K22" s="8" t="s">
        <v>182</v>
      </c>
      <c r="L22" s="3" t="s">
        <v>66</v>
      </c>
      <c r="M22" s="3" t="s">
        <v>27</v>
      </c>
      <c r="N22" s="3">
        <f>6+0+4+5+5+5+5+4+95</f>
        <v>129</v>
      </c>
    </row>
    <row r="23" ht="226.5" spans="1:14">
      <c r="A23" s="3" t="s">
        <v>60</v>
      </c>
      <c r="B23" s="3" t="s">
        <v>68</v>
      </c>
      <c r="C23" s="3" t="s">
        <v>69</v>
      </c>
      <c r="D23" s="3" t="s">
        <v>52</v>
      </c>
      <c r="E23" s="3" t="s">
        <v>70</v>
      </c>
      <c r="F23" s="3" t="s">
        <v>183</v>
      </c>
      <c r="G23" s="3">
        <v>1</v>
      </c>
      <c r="H23" s="3" t="s">
        <v>184</v>
      </c>
      <c r="I23" s="3" t="s">
        <v>185</v>
      </c>
      <c r="J23" s="8"/>
      <c r="K23" s="8" t="s">
        <v>186</v>
      </c>
      <c r="L23" s="3" t="s">
        <v>66</v>
      </c>
      <c r="M23" s="3" t="s">
        <v>27</v>
      </c>
      <c r="N23" s="3">
        <f>7+8+7+7+6+7+7+6+95</f>
        <v>150</v>
      </c>
    </row>
    <row r="24" ht="316.5" spans="1:14">
      <c r="A24" s="3" t="s">
        <v>60</v>
      </c>
      <c r="B24" s="3" t="s">
        <v>73</v>
      </c>
      <c r="C24" s="3" t="s">
        <v>74</v>
      </c>
      <c r="D24" s="3" t="s">
        <v>32</v>
      </c>
      <c r="E24" s="3" t="s">
        <v>75</v>
      </c>
      <c r="F24" s="3" t="s">
        <v>187</v>
      </c>
      <c r="G24" s="3">
        <v>1</v>
      </c>
      <c r="H24" s="3" t="s">
        <v>188</v>
      </c>
      <c r="I24" s="3" t="s">
        <v>189</v>
      </c>
      <c r="J24" s="8"/>
      <c r="K24" s="8" t="s">
        <v>190</v>
      </c>
      <c r="L24" s="3" t="s">
        <v>77</v>
      </c>
      <c r="M24" s="3" t="s">
        <v>27</v>
      </c>
      <c r="N24" s="3">
        <f>5+7+8+6+7+6+6+8+95</f>
        <v>148</v>
      </c>
    </row>
    <row r="25" ht="240" spans="1:14">
      <c r="A25" s="3" t="s">
        <v>60</v>
      </c>
      <c r="B25" s="3" t="s">
        <v>191</v>
      </c>
      <c r="C25" s="3" t="s">
        <v>31</v>
      </c>
      <c r="D25" s="3" t="s">
        <v>32</v>
      </c>
      <c r="E25" s="3" t="s">
        <v>192</v>
      </c>
      <c r="F25" s="3" t="s">
        <v>193</v>
      </c>
      <c r="G25" s="3">
        <v>1</v>
      </c>
      <c r="H25" s="3" t="s">
        <v>194</v>
      </c>
      <c r="I25" s="3" t="s">
        <v>195</v>
      </c>
      <c r="J25" s="8"/>
      <c r="K25" s="8" t="s">
        <v>196</v>
      </c>
      <c r="L25" s="3" t="s">
        <v>77</v>
      </c>
      <c r="M25" s="3" t="s">
        <v>27</v>
      </c>
      <c r="N25" s="3">
        <f>0+4+3+3+3+3+3+3+90</f>
        <v>112</v>
      </c>
    </row>
    <row r="26" ht="264" spans="1:14">
      <c r="A26" s="3" t="s">
        <v>60</v>
      </c>
      <c r="B26" s="3" t="s">
        <v>85</v>
      </c>
      <c r="C26" s="3" t="s">
        <v>86</v>
      </c>
      <c r="D26" s="3" t="s">
        <v>32</v>
      </c>
      <c r="E26" s="3" t="s">
        <v>87</v>
      </c>
      <c r="F26" s="3" t="s">
        <v>197</v>
      </c>
      <c r="G26" s="3">
        <v>1</v>
      </c>
      <c r="H26" s="3" t="s">
        <v>198</v>
      </c>
      <c r="I26" s="3" t="s">
        <v>199</v>
      </c>
      <c r="J26" s="3"/>
      <c r="K26" s="8" t="s">
        <v>200</v>
      </c>
      <c r="L26" s="3" t="s">
        <v>77</v>
      </c>
      <c r="M26" s="3" t="s">
        <v>27</v>
      </c>
      <c r="N26" s="3">
        <f>4+6+5+4+4+4+4+5+90</f>
        <v>126</v>
      </c>
    </row>
    <row r="27" ht="276" spans="1:14">
      <c r="A27" s="3"/>
      <c r="B27" s="3"/>
      <c r="C27" s="3"/>
      <c r="D27" s="3"/>
      <c r="E27" s="3"/>
      <c r="F27" s="3" t="s">
        <v>201</v>
      </c>
      <c r="G27" s="3">
        <v>2</v>
      </c>
      <c r="H27" s="3" t="s">
        <v>202</v>
      </c>
      <c r="I27" s="3"/>
      <c r="J27" s="3"/>
      <c r="K27" s="8"/>
      <c r="L27" s="3"/>
      <c r="M27" s="3"/>
      <c r="N27" s="3"/>
    </row>
    <row r="28" ht="228" spans="1:14">
      <c r="A28" s="3" t="s">
        <v>60</v>
      </c>
      <c r="B28" s="3" t="s">
        <v>62</v>
      </c>
      <c r="C28" s="3" t="s">
        <v>63</v>
      </c>
      <c r="D28" s="3" t="s">
        <v>52</v>
      </c>
      <c r="E28" s="3" t="s">
        <v>64</v>
      </c>
      <c r="F28" s="3" t="s">
        <v>203</v>
      </c>
      <c r="G28" s="3">
        <v>1</v>
      </c>
      <c r="H28" s="3" t="s">
        <v>175</v>
      </c>
      <c r="I28" s="3" t="s">
        <v>204</v>
      </c>
      <c r="J28" s="3"/>
      <c r="K28" s="8" t="s">
        <v>205</v>
      </c>
      <c r="L28" s="3" t="s">
        <v>66</v>
      </c>
      <c r="M28" s="3" t="s">
        <v>27</v>
      </c>
      <c r="N28" s="3">
        <f>8+5+6+8+8+8+8+7+95</f>
        <v>153</v>
      </c>
    </row>
    <row r="29" ht="264" spans="1:14">
      <c r="A29" s="3"/>
      <c r="B29" s="3"/>
      <c r="C29" s="3"/>
      <c r="D29" s="3"/>
      <c r="E29" s="3"/>
      <c r="F29" s="3" t="s">
        <v>206</v>
      </c>
      <c r="G29" s="3">
        <v>1</v>
      </c>
      <c r="H29" s="3" t="s">
        <v>207</v>
      </c>
      <c r="I29" s="3"/>
      <c r="J29" s="3"/>
      <c r="K29" s="8"/>
      <c r="L29" s="3"/>
      <c r="M29" s="3"/>
      <c r="N29" s="3"/>
    </row>
    <row r="30" ht="372" spans="1:14">
      <c r="A30" s="3"/>
      <c r="B30" s="3"/>
      <c r="C30" s="3"/>
      <c r="D30" s="3"/>
      <c r="E30" s="3"/>
      <c r="F30" s="3" t="s">
        <v>208</v>
      </c>
      <c r="G30" s="3">
        <v>1</v>
      </c>
      <c r="H30" s="3" t="s">
        <v>209</v>
      </c>
      <c r="I30" s="3"/>
      <c r="J30" s="3"/>
      <c r="K30" s="8"/>
      <c r="L30" s="3"/>
      <c r="M30" s="3"/>
      <c r="N30" s="3"/>
    </row>
    <row r="31" ht="36" spans="1:14">
      <c r="A31" s="3" t="s">
        <v>90</v>
      </c>
      <c r="B31" s="3" t="s">
        <v>96</v>
      </c>
      <c r="C31" s="3" t="s">
        <v>97</v>
      </c>
      <c r="D31" s="3" t="s">
        <v>92</v>
      </c>
      <c r="E31" s="3" t="s">
        <v>98</v>
      </c>
      <c r="F31" s="3" t="s">
        <v>210</v>
      </c>
      <c r="G31" s="3">
        <v>2</v>
      </c>
      <c r="H31" s="3" t="s">
        <v>211</v>
      </c>
      <c r="I31" s="3" t="s">
        <v>212</v>
      </c>
      <c r="J31" s="3"/>
      <c r="K31" s="8" t="s">
        <v>213</v>
      </c>
      <c r="L31" s="3" t="s">
        <v>66</v>
      </c>
      <c r="M31" s="3" t="s">
        <v>27</v>
      </c>
      <c r="N31" s="3">
        <f>5+5+6+8+8+4+5+7+95</f>
        <v>143</v>
      </c>
    </row>
    <row r="32" ht="60" spans="1:14">
      <c r="A32" s="3"/>
      <c r="B32" s="3"/>
      <c r="C32" s="3"/>
      <c r="D32" s="3"/>
      <c r="E32" s="3"/>
      <c r="F32" s="3" t="s">
        <v>214</v>
      </c>
      <c r="G32" s="3">
        <v>3</v>
      </c>
      <c r="H32" s="3" t="s">
        <v>211</v>
      </c>
      <c r="I32" s="3"/>
      <c r="J32" s="3"/>
      <c r="K32" s="8"/>
      <c r="L32" s="3"/>
      <c r="M32" s="3"/>
      <c r="N32" s="3"/>
    </row>
    <row r="33" ht="132" spans="1:14">
      <c r="A33" s="3"/>
      <c r="B33" s="3"/>
      <c r="C33" s="3"/>
      <c r="D33" s="3"/>
      <c r="E33" s="3"/>
      <c r="F33" s="3" t="s">
        <v>215</v>
      </c>
      <c r="G33" s="3">
        <v>2</v>
      </c>
      <c r="H33" s="3" t="s">
        <v>216</v>
      </c>
      <c r="I33" s="3"/>
      <c r="J33" s="3"/>
      <c r="K33" s="8"/>
      <c r="L33" s="3"/>
      <c r="M33" s="3"/>
      <c r="N33" s="3"/>
    </row>
    <row r="34" ht="336" spans="1:14">
      <c r="A34" s="3"/>
      <c r="B34" s="3"/>
      <c r="C34" s="3"/>
      <c r="D34" s="3"/>
      <c r="E34" s="3"/>
      <c r="F34" s="3" t="s">
        <v>217</v>
      </c>
      <c r="G34" s="3">
        <v>5</v>
      </c>
      <c r="H34" s="3" t="s">
        <v>198</v>
      </c>
      <c r="I34" s="3"/>
      <c r="J34" s="3"/>
      <c r="K34" s="8"/>
      <c r="L34" s="3"/>
      <c r="M34" s="3"/>
      <c r="N34" s="3"/>
    </row>
    <row r="35" ht="303" spans="1:14">
      <c r="A35" s="3" t="s">
        <v>90</v>
      </c>
      <c r="B35" s="3" t="s">
        <v>106</v>
      </c>
      <c r="C35" s="3" t="s">
        <v>107</v>
      </c>
      <c r="D35" s="3" t="s">
        <v>92</v>
      </c>
      <c r="E35" s="3" t="s">
        <v>108</v>
      </c>
      <c r="F35" s="3" t="s">
        <v>218</v>
      </c>
      <c r="G35" s="3">
        <v>1</v>
      </c>
      <c r="H35" s="3" t="s">
        <v>219</v>
      </c>
      <c r="I35" s="3" t="s">
        <v>220</v>
      </c>
      <c r="J35" s="8"/>
      <c r="K35" s="8" t="s">
        <v>221</v>
      </c>
      <c r="L35" s="3" t="s">
        <v>66</v>
      </c>
      <c r="M35" s="3" t="s">
        <v>27</v>
      </c>
      <c r="N35" s="3">
        <f>7+6+4+5+6+6+7+5+95</f>
        <v>141</v>
      </c>
    </row>
    <row r="36" ht="72" spans="1:14">
      <c r="A36" s="4" t="s">
        <v>90</v>
      </c>
      <c r="B36" s="4" t="s">
        <v>101</v>
      </c>
      <c r="C36" s="4" t="s">
        <v>102</v>
      </c>
      <c r="D36" s="4" t="s">
        <v>92</v>
      </c>
      <c r="E36" s="4" t="s">
        <v>103</v>
      </c>
      <c r="F36" s="4" t="s">
        <v>222</v>
      </c>
      <c r="G36" s="4">
        <v>1</v>
      </c>
      <c r="H36" s="4" t="s">
        <v>223</v>
      </c>
      <c r="I36" s="4" t="s">
        <v>224</v>
      </c>
      <c r="J36" s="4"/>
      <c r="K36" s="9" t="s">
        <v>225</v>
      </c>
      <c r="L36" s="4" t="s">
        <v>77</v>
      </c>
      <c r="M36" s="4" t="s">
        <v>27</v>
      </c>
      <c r="N36" s="4">
        <f>4+8+7+6+7+7+6+6+92</f>
        <v>143</v>
      </c>
    </row>
    <row r="37" ht="228" spans="1:14">
      <c r="A37" s="5"/>
      <c r="B37" s="5"/>
      <c r="C37" s="5"/>
      <c r="D37" s="5"/>
      <c r="E37" s="5"/>
      <c r="F37" s="5" t="s">
        <v>226</v>
      </c>
      <c r="G37" s="5">
        <v>2</v>
      </c>
      <c r="H37" s="5" t="s">
        <v>227</v>
      </c>
      <c r="I37" s="5"/>
      <c r="J37" s="5"/>
      <c r="K37" s="10"/>
      <c r="L37" s="5"/>
      <c r="M37" s="5"/>
      <c r="N37" s="5"/>
    </row>
    <row r="38" ht="329.25" spans="1:14">
      <c r="A38" s="5" t="s">
        <v>90</v>
      </c>
      <c r="B38" s="5" t="s">
        <v>111</v>
      </c>
      <c r="C38" s="5" t="s">
        <v>112</v>
      </c>
      <c r="D38" s="5" t="s">
        <v>92</v>
      </c>
      <c r="E38" s="5" t="s">
        <v>113</v>
      </c>
      <c r="F38" s="5" t="s">
        <v>228</v>
      </c>
      <c r="G38" s="5">
        <v>1</v>
      </c>
      <c r="H38" s="5" t="s">
        <v>229</v>
      </c>
      <c r="I38" s="5" t="s">
        <v>230</v>
      </c>
      <c r="J38" s="10"/>
      <c r="K38" s="10" t="s">
        <v>231</v>
      </c>
      <c r="L38" s="5" t="s">
        <v>66</v>
      </c>
      <c r="M38" s="5" t="s">
        <v>27</v>
      </c>
      <c r="N38" s="5">
        <f>6+7+5+4+4+5+4+4+95</f>
        <v>134</v>
      </c>
    </row>
    <row r="39" ht="227.25" spans="1:14">
      <c r="A39" s="5" t="s">
        <v>90</v>
      </c>
      <c r="B39" s="5" t="s">
        <v>91</v>
      </c>
      <c r="C39" s="5" t="s">
        <v>51</v>
      </c>
      <c r="D39" s="5" t="s">
        <v>92</v>
      </c>
      <c r="E39" s="5" t="s">
        <v>93</v>
      </c>
      <c r="F39" s="5" t="s">
        <v>232</v>
      </c>
      <c r="G39" s="5">
        <v>1</v>
      </c>
      <c r="H39" s="5" t="s">
        <v>175</v>
      </c>
      <c r="I39" s="5" t="s">
        <v>233</v>
      </c>
      <c r="J39" s="10"/>
      <c r="K39" s="10" t="s">
        <v>234</v>
      </c>
      <c r="L39" s="5" t="s">
        <v>66</v>
      </c>
      <c r="M39" s="5" t="s">
        <v>235</v>
      </c>
      <c r="N39" s="5">
        <f>8+4+8+7+5+8+8+8+95</f>
        <v>151</v>
      </c>
    </row>
    <row r="40" spans="2:1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</sheetData>
  <mergeCells count="110">
    <mergeCell ref="I1:J1"/>
    <mergeCell ref="I4:J4"/>
    <mergeCell ref="I14:J14"/>
    <mergeCell ref="I22:J22"/>
    <mergeCell ref="I23:J23"/>
    <mergeCell ref="I24:J24"/>
    <mergeCell ref="I25:J25"/>
    <mergeCell ref="I35:J35"/>
    <mergeCell ref="I38:J38"/>
    <mergeCell ref="I39:J39"/>
    <mergeCell ref="A2:A3"/>
    <mergeCell ref="A5:A6"/>
    <mergeCell ref="A7:A11"/>
    <mergeCell ref="A12:A13"/>
    <mergeCell ref="A15:A16"/>
    <mergeCell ref="A17:A21"/>
    <mergeCell ref="A26:A27"/>
    <mergeCell ref="A28:A30"/>
    <mergeCell ref="A31:A34"/>
    <mergeCell ref="A36:A37"/>
    <mergeCell ref="B2:B3"/>
    <mergeCell ref="B5:B6"/>
    <mergeCell ref="B7:B11"/>
    <mergeCell ref="B12:B13"/>
    <mergeCell ref="B15:B16"/>
    <mergeCell ref="B17:B21"/>
    <mergeCell ref="B26:B27"/>
    <mergeCell ref="B28:B30"/>
    <mergeCell ref="B31:B34"/>
    <mergeCell ref="B36:B37"/>
    <mergeCell ref="C2:C3"/>
    <mergeCell ref="C5:C6"/>
    <mergeCell ref="C7:C11"/>
    <mergeCell ref="C12:C13"/>
    <mergeCell ref="C15:C16"/>
    <mergeCell ref="C17:C21"/>
    <mergeCell ref="C26:C27"/>
    <mergeCell ref="C28:C30"/>
    <mergeCell ref="C31:C34"/>
    <mergeCell ref="C36:C37"/>
    <mergeCell ref="D2:D3"/>
    <mergeCell ref="D5:D6"/>
    <mergeCell ref="D7:D11"/>
    <mergeCell ref="D12:D13"/>
    <mergeCell ref="D15:D16"/>
    <mergeCell ref="D17:D21"/>
    <mergeCell ref="D26:D27"/>
    <mergeCell ref="D28:D30"/>
    <mergeCell ref="D31:D34"/>
    <mergeCell ref="D36:D37"/>
    <mergeCell ref="E2:E3"/>
    <mergeCell ref="E5:E6"/>
    <mergeCell ref="E7:E11"/>
    <mergeCell ref="E12:E13"/>
    <mergeCell ref="E15:E16"/>
    <mergeCell ref="E17:E21"/>
    <mergeCell ref="E26:E27"/>
    <mergeCell ref="E28:E30"/>
    <mergeCell ref="E31:E34"/>
    <mergeCell ref="E36:E37"/>
    <mergeCell ref="K2:K3"/>
    <mergeCell ref="K5:K6"/>
    <mergeCell ref="K7:K11"/>
    <mergeCell ref="K12:K13"/>
    <mergeCell ref="K15:K16"/>
    <mergeCell ref="K17:K21"/>
    <mergeCell ref="K26:K27"/>
    <mergeCell ref="K28:K30"/>
    <mergeCell ref="K31:K34"/>
    <mergeCell ref="K36:K37"/>
    <mergeCell ref="L2:L3"/>
    <mergeCell ref="L5:L6"/>
    <mergeCell ref="L7:L11"/>
    <mergeCell ref="L12:L13"/>
    <mergeCell ref="L15:L16"/>
    <mergeCell ref="L17:L21"/>
    <mergeCell ref="L26:L27"/>
    <mergeCell ref="L28:L30"/>
    <mergeCell ref="L31:L34"/>
    <mergeCell ref="L36:L37"/>
    <mergeCell ref="M2:M3"/>
    <mergeCell ref="M5:M6"/>
    <mergeCell ref="M7:M11"/>
    <mergeCell ref="M12:M13"/>
    <mergeCell ref="M15:M16"/>
    <mergeCell ref="M17:M21"/>
    <mergeCell ref="M26:M27"/>
    <mergeCell ref="M28:M30"/>
    <mergeCell ref="M31:M34"/>
    <mergeCell ref="M36:M37"/>
    <mergeCell ref="N2:N3"/>
    <mergeCell ref="N5:N6"/>
    <mergeCell ref="N7:N11"/>
    <mergeCell ref="N12:N13"/>
    <mergeCell ref="N15:N16"/>
    <mergeCell ref="N17:N21"/>
    <mergeCell ref="N26:N27"/>
    <mergeCell ref="N28:N30"/>
    <mergeCell ref="N31:N34"/>
    <mergeCell ref="N36:N37"/>
    <mergeCell ref="I2:J3"/>
    <mergeCell ref="I5:J6"/>
    <mergeCell ref="I7:J11"/>
    <mergeCell ref="I12:J13"/>
    <mergeCell ref="I15:J16"/>
    <mergeCell ref="I17:J21"/>
    <mergeCell ref="I26:J27"/>
    <mergeCell ref="I28:J30"/>
    <mergeCell ref="I31:J34"/>
    <mergeCell ref="I36:J3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研究生学位论文推荐情况汇总表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刘翔</cp:lastModifiedBy>
  <dcterms:created xsi:type="dcterms:W3CDTF">2024-11-28T07:41:00Z</dcterms:created>
  <dcterms:modified xsi:type="dcterms:W3CDTF">2024-12-04T08:29:39Z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943619910EB049629482158A36C60E4F_13</vt:lpwstr>
  </property>
  <property fmtid="{D5CDD505-2E9C-101B-9397-08002B2CF9AE}" pid="3" name="KSOProductBuildVer">
    <vt:lpwstr>2052-12.1.0.18912</vt:lpwstr>
  </property>
</Properties>
</file>